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5" windowHeight="1170" tabRatio="760" activeTab="0"/>
  </bookViews>
  <sheets>
    <sheet name="표지" sheetId="1" r:id="rId1"/>
    <sheet name="1.운용총칙" sheetId="2" r:id="rId2"/>
    <sheet name="2-가.자금수지총괄 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'1.운용총칙'!$A$1:$G$23</definedName>
    <definedName name="_xlnm.Print_Area" localSheetId="2">'2-가.자금수지총괄 '!$A$1:$H$16</definedName>
    <definedName name="_xlnm.Print_Area" localSheetId="3">'2-나. 수입계획'!$A$1:$H$20</definedName>
    <definedName name="_xlnm.Print_Area" localSheetId="4">'2-다. 지출계획'!$A$1:$L$18</definedName>
    <definedName name="_xlnm.Print_Area" localSheetId="0">'표지'!$A$1:$L$12</definedName>
  </definedNames>
  <calcPr fullCalcOnLoad="1"/>
</workbook>
</file>

<file path=xl/sharedStrings.xml><?xml version="1.0" encoding="utf-8"?>
<sst xmlns="http://schemas.openxmlformats.org/spreadsheetml/2006/main" count="167" uniqueCount="157">
  <si>
    <t>(단위 : 천원)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</si>
  <si>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</si>
  <si>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</si>
  <si>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</si>
  <si>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</si>
  <si>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</si>
  <si>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</si>
  <si>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</si>
  <si>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</si>
  <si>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</si>
  <si>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</si>
  <si>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</si>
  <si>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</si>
  <si>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</si>
  <si>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</si>
  <si>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</si>
  <si>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</si>
  <si>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다. 기금조성 및 운용</t>
  </si>
  <si>
    <t>장</t>
  </si>
  <si>
    <t>관</t>
  </si>
  <si>
    <t>항</t>
  </si>
  <si>
    <t>목</t>
  </si>
  <si>
    <t>나. 수입계획</t>
  </si>
  <si>
    <t>4. 예치금 및 예탁금 명세</t>
  </si>
  <si>
    <t>1. 운용총칙</t>
  </si>
  <si>
    <t>(1) 기금조성 현황</t>
  </si>
  <si>
    <t>비  고</t>
  </si>
  <si>
    <t>(단위 :  천원)</t>
  </si>
  <si>
    <t>(단위 : 천원)</t>
  </si>
  <si>
    <t>수입항목</t>
  </si>
  <si>
    <t>산출내역</t>
  </si>
  <si>
    <t>200 세외수입</t>
  </si>
  <si>
    <t>210 경상적세외수입</t>
  </si>
  <si>
    <t>216 이자수입</t>
  </si>
  <si>
    <t>216-01
공공예금이자수입</t>
  </si>
  <si>
    <t>220 임시적세외수입</t>
  </si>
  <si>
    <t>600 지방채및예치금회수</t>
  </si>
  <si>
    <t>630 예치금회수</t>
  </si>
  <si>
    <t>631 예치금회수</t>
  </si>
  <si>
    <t>631-01
예치금회수</t>
  </si>
  <si>
    <t>구   분</t>
  </si>
  <si>
    <t>예치(탁)처</t>
  </si>
  <si>
    <t>예치 및 예탁액</t>
  </si>
  <si>
    <t>비   고</t>
  </si>
  <si>
    <t>증   감
(B-A)</t>
  </si>
  <si>
    <t>소   계</t>
  </si>
  <si>
    <t>예탁금</t>
  </si>
  <si>
    <t xml:space="preserve">   01 시설비</t>
  </si>
  <si>
    <t>수 입 합 계</t>
  </si>
  <si>
    <t xml:space="preserve"> </t>
  </si>
  <si>
    <t xml:space="preserve">    가. 기금설치 개요</t>
  </si>
  <si>
    <t xml:space="preserve">    나. 기금운용의 기본방향</t>
  </si>
  <si>
    <t>2011년도말
조성액(A)</t>
  </si>
  <si>
    <t>2012년도 조성계획</t>
  </si>
  <si>
    <t>2012년도말 조성액
(C = A + B)</t>
  </si>
  <si>
    <t>2010년도말
현재액</t>
  </si>
  <si>
    <t>2011년도말
현재액(A)</t>
  </si>
  <si>
    <t>2012년도말
현재액(B)</t>
  </si>
  <si>
    <t>(1) 설치근거 : 옥외광고물등 관리법 제6조의2, 부산광역시 사하구 옥외광고물 정비기금 조례</t>
  </si>
  <si>
    <t>(2) 설치목적 : 옥외광고물등의 경관개선, 간판디자인및 제작설치 가이드라인 개발사업</t>
  </si>
  <si>
    <t>(3) 설치년도 : 2009년(조례 제정일 2008.06.18)</t>
  </si>
  <si>
    <t xml:space="preserve">(1) 기금사업의 목표 : 옥외광고물등의 정비를 통하여 아름답고 쾌적한 생활환경 조성 </t>
  </si>
  <si>
    <t xml:space="preserve">    ○ 간판이 아름다운거리 조성사업 추진</t>
  </si>
  <si>
    <t xml:space="preserve">(2) 재원조성 : 옥외광고사업 수익금 중 구로 배분되는 수익금, 수수료, 과태료, 이행강제금, 전입금, 보조금 </t>
  </si>
  <si>
    <t xml:space="preserve">(3) 지원기준 : 부산광역시 사하구 옥외광고정비기금 조례에 의함 </t>
  </si>
  <si>
    <t xml:space="preserve">(4) 지원대상 : 광고물등의 경관개선, 시범거리조성, 간판디자인 개발등에 관련된 사업 </t>
  </si>
  <si>
    <t>도시개발과</t>
  </si>
  <si>
    <t>지역및도시</t>
  </si>
  <si>
    <t>401 시설비및부대비</t>
  </si>
  <si>
    <t>재무활동(도시개발과)</t>
  </si>
  <si>
    <t>224-03
기타회계전입금</t>
  </si>
  <si>
    <t xml:space="preserve">(2) 2012년도 기금사업 개요 </t>
  </si>
  <si>
    <t>2. 자금운용계획</t>
  </si>
  <si>
    <t xml:space="preserve">  가. 자금수지총괄</t>
  </si>
  <si>
    <t>(단위 : 천원)</t>
  </si>
  <si>
    <t xml:space="preserve">수  입 </t>
  </si>
  <si>
    <t xml:space="preserve">지  출  </t>
  </si>
  <si>
    <t>항   목</t>
  </si>
  <si>
    <t>전년도
수입액</t>
  </si>
  <si>
    <t>수입액</t>
  </si>
  <si>
    <t>증 감</t>
  </si>
  <si>
    <t>전년도
지출액</t>
  </si>
  <si>
    <t>지출액</t>
  </si>
  <si>
    <t>합    계</t>
  </si>
  <si>
    <t xml:space="preserve"> 출   연   금</t>
  </si>
  <si>
    <t xml:space="preserve"> 고유목적사업비</t>
  </si>
  <si>
    <t xml:space="preserve"> 보   조   금</t>
  </si>
  <si>
    <t xml:space="preserve"> 융   자   금</t>
  </si>
  <si>
    <t>차   입   금</t>
  </si>
  <si>
    <t>인력운영비</t>
  </si>
  <si>
    <t>융자금회수
(이자포함)</t>
  </si>
  <si>
    <t>기 본 경 비</t>
  </si>
  <si>
    <t>예탁금상환금</t>
  </si>
  <si>
    <t>예   탁   금</t>
  </si>
  <si>
    <t>예치금회수</t>
  </si>
  <si>
    <t>예   치   금</t>
  </si>
  <si>
    <t>예   수   금</t>
  </si>
  <si>
    <t>차입원리금상환</t>
  </si>
  <si>
    <t>이 자 수 입</t>
  </si>
  <si>
    <t xml:space="preserve"> 예수금원리금상환</t>
  </si>
  <si>
    <t xml:space="preserve"> 기 타 수 입
(구금고협력사업비)</t>
  </si>
  <si>
    <t>기 타 지 출</t>
  </si>
  <si>
    <t>전년도
수입액(A)</t>
  </si>
  <si>
    <t>수입액
(B)</t>
  </si>
  <si>
    <t>증  감
(B-A)</t>
  </si>
  <si>
    <t>224 전입금</t>
  </si>
  <si>
    <t>○은행예치금 이자수입                92,500,000원*2.4%</t>
  </si>
  <si>
    <t>○일반회계 전입금(옥외광고사업 수입금)  90,000,000원</t>
  </si>
  <si>
    <t>○예치금 회수                                      46,032,000원</t>
  </si>
  <si>
    <t>500 보조금</t>
  </si>
  <si>
    <t>520 시·도비보조금등</t>
  </si>
  <si>
    <t>521 시·도비보조금등</t>
  </si>
  <si>
    <t>521-01
시·도비보조금등</t>
  </si>
  <si>
    <t>○간판거리 시범조성사업                                          0원</t>
  </si>
  <si>
    <t xml:space="preserve">   다. 지출계획</t>
  </si>
  <si>
    <t>조직</t>
  </si>
  <si>
    <t>부문</t>
  </si>
  <si>
    <t>정책</t>
  </si>
  <si>
    <t>단위</t>
  </si>
  <si>
    <t>세부</t>
  </si>
  <si>
    <t>편성목
통계목</t>
  </si>
  <si>
    <t>산 출 내 역</t>
  </si>
  <si>
    <t>증  감</t>
  </si>
  <si>
    <t>보전지출</t>
  </si>
  <si>
    <t>여유자금 예치</t>
  </si>
  <si>
    <t>602 예치금</t>
  </si>
  <si>
    <t xml:space="preserve">   01 예치금</t>
  </si>
  <si>
    <t>지  출  합  계</t>
  </si>
  <si>
    <t>광고물 질서확립</t>
  </si>
  <si>
    <t>광고물 관리</t>
  </si>
  <si>
    <t>옥외광고물 관리</t>
  </si>
  <si>
    <t>○간판거리 시범조성사업                                 100,000,000원</t>
  </si>
  <si>
    <t xml:space="preserve">○ 예치금                                                        38,252,000원 </t>
  </si>
  <si>
    <t>3. 연도별 기금조성 및 집행현황</t>
  </si>
  <si>
    <t>(단위 : 천원)</t>
  </si>
  <si>
    <t>연도별</t>
  </si>
  <si>
    <t>조       성       액</t>
  </si>
  <si>
    <t>집        행        액</t>
  </si>
  <si>
    <t>잔  액
(A-B)</t>
  </si>
  <si>
    <t>계(A)</t>
  </si>
  <si>
    <t>출연금</t>
  </si>
  <si>
    <t>보조금</t>
  </si>
  <si>
    <t>차입금</t>
  </si>
  <si>
    <r>
      <t xml:space="preserve">융자금
회수
</t>
    </r>
    <r>
      <rPr>
        <b/>
        <sz val="9"/>
        <rFont val="HY견명조"/>
        <family val="1"/>
      </rPr>
      <t>(이자포함)</t>
    </r>
  </si>
  <si>
    <t>이자
수입</t>
  </si>
  <si>
    <t>기타</t>
  </si>
  <si>
    <t>계(B)</t>
  </si>
  <si>
    <t>고유목적
사 업 비</t>
  </si>
  <si>
    <t>융자금</t>
  </si>
  <si>
    <t>인력운영비  
및
기본경비</t>
  </si>
  <si>
    <t>차입금
원리금
상환</t>
  </si>
  <si>
    <t>2006년
까지</t>
  </si>
  <si>
    <t>예치금</t>
  </si>
  <si>
    <t>부산은행</t>
  </si>
  <si>
    <t>합 계</t>
  </si>
  <si>
    <t>합    계</t>
  </si>
  <si>
    <t>옥외광고정비기금 운용계획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</si>
</sst>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24"/>
      <name val="HY견명조"/>
      <family val="1"/>
    </font>
    <font>
      <sz val="11"/>
      <name val="바탕"/>
      <family val="1"/>
    </font>
    <font>
      <sz val="20"/>
      <name val="궁서체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b/>
      <sz val="9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08">
    <xf numFmtId="0" fontId="0" fillId="0" borderId="0" xfId="0" applyAlignment="1">
      <alignment/>
    </xf>
    <xf numFmtId="0" fontId="8" fillId="33" borderId="0" xfId="66" applyFont="1" applyFill="1">
      <alignment/>
      <protection/>
    </xf>
    <xf numFmtId="0" fontId="5" fillId="0" borderId="0" xfId="66">
      <alignment/>
      <protection/>
    </xf>
    <xf numFmtId="0" fontId="5" fillId="33" borderId="0" xfId="66" applyFill="1">
      <alignment/>
      <protection/>
    </xf>
    <xf numFmtId="0" fontId="5" fillId="34" borderId="12" xfId="66" applyFill="1" applyBorder="1">
      <alignment/>
      <protection/>
    </xf>
    <xf numFmtId="0" fontId="5" fillId="35" borderId="13" xfId="66" applyFill="1" applyBorder="1">
      <alignment/>
      <protection/>
    </xf>
    <xf numFmtId="0" fontId="9" fillId="36" borderId="14" xfId="66" applyFont="1" applyFill="1" applyBorder="1" applyAlignment="1">
      <alignment horizontal="center"/>
      <protection/>
    </xf>
    <xf numFmtId="0" fontId="10" fillId="37" borderId="15" xfId="66" applyFont="1" applyFill="1" applyBorder="1" applyAlignment="1">
      <alignment horizontal="center"/>
      <protection/>
    </xf>
    <xf numFmtId="0" fontId="9" fillId="36" borderId="15" xfId="66" applyFont="1" applyFill="1" applyBorder="1" applyAlignment="1">
      <alignment horizontal="center"/>
      <protection/>
    </xf>
    <xf numFmtId="0" fontId="9" fillId="36" borderId="16" xfId="66" applyFont="1" applyFill="1" applyBorder="1" applyAlignment="1">
      <alignment horizontal="center"/>
      <protection/>
    </xf>
    <xf numFmtId="0" fontId="5" fillId="35" borderId="17" xfId="66" applyFill="1" applyBorder="1">
      <alignment/>
      <protection/>
    </xf>
    <xf numFmtId="0" fontId="5" fillId="34" borderId="18" xfId="66" applyFill="1" applyBorder="1">
      <alignment/>
      <protection/>
    </xf>
    <xf numFmtId="0" fontId="5" fillId="35" borderId="18" xfId="66" applyFill="1" applyBorder="1">
      <alignment/>
      <protection/>
    </xf>
    <xf numFmtId="0" fontId="5" fillId="34" borderId="19" xfId="66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3" fontId="15" fillId="0" borderId="0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/>
    </xf>
    <xf numFmtId="0" fontId="16" fillId="0" borderId="21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Border="1" applyAlignment="1">
      <alignment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right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3" fontId="16" fillId="0" borderId="20" xfId="49" applyNumberFormat="1" applyFont="1" applyFill="1" applyBorder="1" applyAlignment="1">
      <alignment horizontal="center" vertical="center"/>
    </xf>
    <xf numFmtId="178" fontId="16" fillId="0" borderId="25" xfId="0" applyNumberFormat="1" applyFont="1" applyFill="1" applyBorder="1" applyAlignment="1">
      <alignment horizontal="right" vertical="center" shrinkToFit="1"/>
    </xf>
    <xf numFmtId="3" fontId="16" fillId="0" borderId="20" xfId="0" applyNumberFormat="1" applyFont="1" applyFill="1" applyBorder="1" applyAlignment="1">
      <alignment horizontal="center" vertical="center" shrinkToFit="1"/>
    </xf>
    <xf numFmtId="3" fontId="16" fillId="0" borderId="26" xfId="0" applyNumberFormat="1" applyFont="1" applyBorder="1" applyAlignment="1">
      <alignment horizontal="center" vertical="center" shrinkToFit="1"/>
    </xf>
    <xf numFmtId="3" fontId="16" fillId="0" borderId="19" xfId="0" applyNumberFormat="1" applyFont="1" applyFill="1" applyBorder="1" applyAlignment="1">
      <alignment horizontal="center" vertical="center" shrinkToFit="1"/>
    </xf>
    <xf numFmtId="3" fontId="18" fillId="0" borderId="27" xfId="0" applyNumberFormat="1" applyFont="1" applyBorder="1" applyAlignment="1">
      <alignment horizontal="center" vertical="center" shrinkToFit="1"/>
    </xf>
    <xf numFmtId="176" fontId="18" fillId="34" borderId="28" xfId="0" applyNumberFormat="1" applyFont="1" applyFill="1" applyBorder="1" applyAlignment="1">
      <alignment horizontal="center" vertical="center" shrinkToFit="1"/>
    </xf>
    <xf numFmtId="176" fontId="18" fillId="34" borderId="29" xfId="0" applyNumberFormat="1" applyFont="1" applyFill="1" applyBorder="1" applyAlignment="1">
      <alignment horizontal="center" vertical="center" wrapText="1" shrinkToFit="1"/>
    </xf>
    <xf numFmtId="176" fontId="18" fillId="34" borderId="29" xfId="0" applyNumberFormat="1" applyFont="1" applyFill="1" applyBorder="1" applyAlignment="1">
      <alignment horizontal="center" vertical="center" shrinkToFit="1"/>
    </xf>
    <xf numFmtId="176" fontId="18" fillId="34" borderId="30" xfId="0" applyNumberFormat="1" applyFont="1" applyFill="1" applyBorder="1" applyAlignment="1">
      <alignment horizontal="center" vertical="center" wrapText="1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178" fontId="16" fillId="0" borderId="31" xfId="0" applyNumberFormat="1" applyFont="1" applyFill="1" applyBorder="1" applyAlignment="1">
      <alignment horizontal="right" vertical="center" shrinkToFit="1"/>
    </xf>
    <xf numFmtId="0" fontId="18" fillId="34" borderId="29" xfId="0" applyFont="1" applyFill="1" applyBorder="1" applyAlignment="1">
      <alignment horizontal="center" vertical="center" wrapText="1"/>
    </xf>
    <xf numFmtId="178" fontId="16" fillId="0" borderId="32" xfId="0" applyNumberFormat="1" applyFont="1" applyFill="1" applyBorder="1" applyAlignment="1">
      <alignment horizontal="right" vertical="center" shrinkToFit="1"/>
    </xf>
    <xf numFmtId="0" fontId="18" fillId="34" borderId="33" xfId="0" applyFont="1" applyFill="1" applyBorder="1" applyAlignment="1">
      <alignment horizontal="center" vertical="center" wrapText="1" shrinkToFit="1"/>
    </xf>
    <xf numFmtId="0" fontId="18" fillId="34" borderId="34" xfId="0" applyFont="1" applyFill="1" applyBorder="1" applyAlignment="1">
      <alignment horizontal="center" vertical="center" wrapText="1" shrinkToFit="1"/>
    </xf>
    <xf numFmtId="0" fontId="18" fillId="34" borderId="35" xfId="0" applyFont="1" applyFill="1" applyBorder="1" applyAlignment="1">
      <alignment vertical="center" wrapText="1" shrinkToFit="1"/>
    </xf>
    <xf numFmtId="3" fontId="16" fillId="0" borderId="26" xfId="0" applyNumberFormat="1" applyFont="1" applyBorder="1" applyAlignment="1">
      <alignment horizontal="center" vertical="center" wrapText="1" shrinkToFit="1"/>
    </xf>
    <xf numFmtId="178" fontId="16" fillId="0" borderId="13" xfId="0" applyNumberFormat="1" applyFont="1" applyFill="1" applyBorder="1" applyAlignment="1">
      <alignment vertical="center" shrinkToFit="1"/>
    </xf>
    <xf numFmtId="178" fontId="16" fillId="0" borderId="18" xfId="0" applyNumberFormat="1" applyFont="1" applyFill="1" applyBorder="1" applyAlignment="1">
      <alignment vertical="center" shrinkToFit="1"/>
    </xf>
    <xf numFmtId="3" fontId="16" fillId="0" borderId="36" xfId="0" applyNumberFormat="1" applyFont="1" applyFill="1" applyBorder="1" applyAlignment="1">
      <alignment horizontal="right" vertical="center" shrinkToFit="1"/>
    </xf>
    <xf numFmtId="3" fontId="16" fillId="0" borderId="37" xfId="0" applyNumberFormat="1" applyFont="1" applyFill="1" applyBorder="1" applyAlignment="1">
      <alignment horizontal="right" vertical="center" shrinkToFit="1"/>
    </xf>
    <xf numFmtId="0" fontId="18" fillId="34" borderId="35" xfId="0" applyFont="1" applyFill="1" applyBorder="1" applyAlignment="1">
      <alignment horizontal="center" vertical="center" wrapText="1" shrinkToFit="1"/>
    </xf>
    <xf numFmtId="0" fontId="18" fillId="34" borderId="38" xfId="0" applyNumberFormat="1" applyFont="1" applyFill="1" applyBorder="1" applyAlignment="1">
      <alignment horizontal="center" vertical="center" wrapText="1" shrinkToFit="1"/>
    </xf>
    <xf numFmtId="3" fontId="16" fillId="0" borderId="39" xfId="0" applyNumberFormat="1" applyFont="1" applyFill="1" applyBorder="1" applyAlignment="1">
      <alignment horizontal="right" vertical="center" shrinkToFit="1"/>
    </xf>
    <xf numFmtId="0" fontId="22" fillId="0" borderId="0" xfId="0" applyFont="1" applyBorder="1" applyAlignment="1" applyProtection="1">
      <alignment vertical="center"/>
      <protection/>
    </xf>
    <xf numFmtId="3" fontId="16" fillId="0" borderId="40" xfId="0" applyNumberFormat="1" applyFont="1" applyFill="1" applyBorder="1" applyAlignment="1">
      <alignment horizontal="right" vertical="center" shrinkToFit="1"/>
    </xf>
    <xf numFmtId="0" fontId="18" fillId="34" borderId="41" xfId="0" applyFont="1" applyFill="1" applyBorder="1" applyAlignment="1">
      <alignment horizontal="center" vertical="center" wrapText="1" shrinkToFit="1"/>
    </xf>
    <xf numFmtId="178" fontId="16" fillId="0" borderId="42" xfId="0" applyNumberFormat="1" applyFont="1" applyFill="1" applyBorder="1" applyAlignment="1">
      <alignment horizontal="right" vertical="center" shrinkToFit="1"/>
    </xf>
    <xf numFmtId="0" fontId="16" fillId="0" borderId="37" xfId="0" applyFont="1" applyFill="1" applyBorder="1" applyAlignment="1">
      <alignment vertical="center" wrapText="1"/>
    </xf>
    <xf numFmtId="178" fontId="16" fillId="0" borderId="20" xfId="0" applyNumberFormat="1" applyFont="1" applyFill="1" applyBorder="1" applyAlignment="1">
      <alignment vertical="center" shrinkToFit="1"/>
    </xf>
    <xf numFmtId="0" fontId="16" fillId="0" borderId="36" xfId="0" applyFont="1" applyFill="1" applyBorder="1" applyAlignment="1">
      <alignment horizontal="left" vertical="center" wrapText="1"/>
    </xf>
    <xf numFmtId="41" fontId="18" fillId="0" borderId="17" xfId="50" applyFont="1" applyFill="1" applyBorder="1" applyAlignment="1">
      <alignment horizontal="center" vertical="center" shrinkToFit="1"/>
    </xf>
    <xf numFmtId="3" fontId="16" fillId="0" borderId="20" xfId="50" applyNumberFormat="1" applyFont="1" applyFill="1" applyBorder="1" applyAlignment="1">
      <alignment vertical="center" shrinkToFit="1"/>
    </xf>
    <xf numFmtId="178" fontId="16" fillId="0" borderId="20" xfId="50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vertical="center" shrinkToFit="1"/>
    </xf>
    <xf numFmtId="178" fontId="16" fillId="0" borderId="25" xfId="50" applyNumberFormat="1" applyFont="1" applyFill="1" applyBorder="1" applyAlignment="1">
      <alignment horizontal="right" vertical="center" shrinkToFit="1"/>
    </xf>
    <xf numFmtId="3" fontId="16" fillId="0" borderId="43" xfId="0" applyNumberFormat="1" applyFont="1" applyBorder="1" applyAlignment="1">
      <alignment horizontal="center" vertical="center" wrapText="1" shrinkToFit="1"/>
    </xf>
    <xf numFmtId="3" fontId="16" fillId="0" borderId="19" xfId="50" applyNumberFormat="1" applyFont="1" applyFill="1" applyBorder="1" applyAlignment="1">
      <alignment vertical="center" shrinkToFit="1"/>
    </xf>
    <xf numFmtId="178" fontId="16" fillId="0" borderId="19" xfId="50" applyNumberFormat="1" applyFont="1" applyFill="1" applyBorder="1" applyAlignment="1">
      <alignment vertical="center" shrinkToFit="1"/>
    </xf>
    <xf numFmtId="178" fontId="16" fillId="0" borderId="44" xfId="50" applyNumberFormat="1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/>
    </xf>
    <xf numFmtId="0" fontId="18" fillId="34" borderId="26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41" fontId="16" fillId="0" borderId="20" xfId="50" applyNumberFormat="1" applyFont="1" applyFill="1" applyBorder="1" applyAlignment="1">
      <alignment vertical="center" wrapText="1"/>
    </xf>
    <xf numFmtId="41" fontId="16" fillId="0" borderId="25" xfId="50" applyFont="1" applyFill="1" applyBorder="1" applyAlignment="1">
      <alignment vertical="center" wrapText="1"/>
    </xf>
    <xf numFmtId="0" fontId="16" fillId="0" borderId="37" xfId="0" applyFont="1" applyFill="1" applyBorder="1" applyAlignment="1">
      <alignment horizontal="left" vertical="center" wrapText="1"/>
    </xf>
    <xf numFmtId="41" fontId="16" fillId="0" borderId="18" xfId="50" applyNumberFormat="1" applyFont="1" applyFill="1" applyBorder="1" applyAlignment="1">
      <alignment vertical="center" wrapText="1"/>
    </xf>
    <xf numFmtId="41" fontId="16" fillId="0" borderId="32" xfId="50" applyFont="1" applyFill="1" applyBorder="1" applyAlignment="1">
      <alignment vertical="center" wrapText="1"/>
    </xf>
    <xf numFmtId="41" fontId="16" fillId="0" borderId="17" xfId="50" applyNumberFormat="1" applyFont="1" applyFill="1" applyBorder="1" applyAlignment="1">
      <alignment vertical="center" wrapText="1"/>
    </xf>
    <xf numFmtId="41" fontId="16" fillId="0" borderId="31" xfId="50" applyFont="1" applyFill="1" applyBorder="1" applyAlignment="1">
      <alignment vertical="center" wrapText="1"/>
    </xf>
    <xf numFmtId="0" fontId="16" fillId="0" borderId="40" xfId="0" applyFont="1" applyBorder="1" applyAlignment="1">
      <alignment vertical="center" wrapText="1" shrinkToFit="1"/>
    </xf>
    <xf numFmtId="0" fontId="16" fillId="0" borderId="45" xfId="0" applyFont="1" applyBorder="1" applyAlignment="1">
      <alignment vertical="center" wrapText="1" shrinkToFit="1"/>
    </xf>
    <xf numFmtId="3" fontId="16" fillId="0" borderId="46" xfId="0" applyNumberFormat="1" applyFont="1" applyFill="1" applyBorder="1" applyAlignment="1">
      <alignment horizontal="right" vertical="center" shrinkToFit="1"/>
    </xf>
    <xf numFmtId="178" fontId="16" fillId="0" borderId="47" xfId="0" applyNumberFormat="1" applyFont="1" applyFill="1" applyBorder="1" applyAlignment="1">
      <alignment horizontal="right" vertical="center" shrinkToFit="1"/>
    </xf>
    <xf numFmtId="3" fontId="18" fillId="0" borderId="48" xfId="0" applyNumberFormat="1" applyFont="1" applyBorder="1" applyAlignment="1">
      <alignment horizontal="right" vertical="center" wrapText="1" shrinkToFit="1"/>
    </xf>
    <xf numFmtId="178" fontId="18" fillId="0" borderId="49" xfId="0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0" fontId="29" fillId="34" borderId="29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3" fontId="15" fillId="0" borderId="20" xfId="0" applyNumberFormat="1" applyFont="1" applyFill="1" applyBorder="1" applyAlignment="1">
      <alignment horizontal="center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25" xfId="0" applyNumberFormat="1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right" vertical="center" shrinkToFit="1"/>
    </xf>
    <xf numFmtId="3" fontId="15" fillId="0" borderId="19" xfId="0" applyNumberFormat="1" applyFont="1" applyFill="1" applyBorder="1" applyAlignment="1">
      <alignment horizontal="right" vertical="center" shrinkToFit="1"/>
    </xf>
    <xf numFmtId="178" fontId="15" fillId="0" borderId="19" xfId="0" applyNumberFormat="1" applyFont="1" applyFill="1" applyBorder="1" applyAlignment="1">
      <alignment horizontal="right" vertical="center" shrinkToFit="1"/>
    </xf>
    <xf numFmtId="178" fontId="15" fillId="0" borderId="44" xfId="0" applyNumberFormat="1" applyFont="1" applyFill="1" applyBorder="1" applyAlignment="1">
      <alignment horizontal="right" vertical="center" shrinkToFit="1"/>
    </xf>
    <xf numFmtId="3" fontId="18" fillId="0" borderId="17" xfId="50" applyNumberFormat="1" applyFont="1" applyFill="1" applyBorder="1" applyAlignment="1">
      <alignment horizontal="right" vertical="center" shrinkToFit="1"/>
    </xf>
    <xf numFmtId="178" fontId="18" fillId="0" borderId="17" xfId="50" applyNumberFormat="1" applyFont="1" applyFill="1" applyBorder="1" applyAlignment="1">
      <alignment horizontal="right" vertical="center" shrinkToFit="1"/>
    </xf>
    <xf numFmtId="178" fontId="18" fillId="0" borderId="31" xfId="50" applyNumberFormat="1" applyFont="1" applyFill="1" applyBorder="1" applyAlignment="1">
      <alignment horizontal="right" vertical="center" shrinkToFit="1"/>
    </xf>
    <xf numFmtId="41" fontId="18" fillId="0" borderId="48" xfId="50" applyNumberFormat="1" applyFont="1" applyFill="1" applyBorder="1" applyAlignment="1">
      <alignment vertical="center" wrapText="1"/>
    </xf>
    <xf numFmtId="178" fontId="18" fillId="0" borderId="48" xfId="50" applyNumberFormat="1" applyFont="1" applyFill="1" applyBorder="1" applyAlignment="1">
      <alignment vertical="center" wrapText="1"/>
    </xf>
    <xf numFmtId="0" fontId="16" fillId="0" borderId="50" xfId="0" applyFont="1" applyFill="1" applyBorder="1" applyAlignment="1">
      <alignment vertical="center"/>
    </xf>
    <xf numFmtId="0" fontId="18" fillId="0" borderId="51" xfId="0" applyFont="1" applyBorder="1" applyAlignment="1">
      <alignment horizontal="center" vertical="center" shrinkToFit="1"/>
    </xf>
    <xf numFmtId="3" fontId="18" fillId="0" borderId="48" xfId="0" applyNumberFormat="1" applyFont="1" applyFill="1" applyBorder="1" applyAlignment="1">
      <alignment horizontal="right" vertical="center" shrinkToFit="1"/>
    </xf>
    <xf numFmtId="0" fontId="17" fillId="0" borderId="27" xfId="0" applyFont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 shrinkToFit="1"/>
    </xf>
    <xf numFmtId="178" fontId="17" fillId="0" borderId="17" xfId="0" applyNumberFormat="1" applyFont="1" applyFill="1" applyBorder="1" applyAlignment="1">
      <alignment horizontal="right" vertical="center" shrinkToFit="1"/>
    </xf>
    <xf numFmtId="178" fontId="17" fillId="0" borderId="31" xfId="0" applyNumberFormat="1" applyFont="1" applyFill="1" applyBorder="1" applyAlignment="1">
      <alignment horizontal="right" vertical="center" shrinkToFi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3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176" fontId="18" fillId="34" borderId="53" xfId="0" applyNumberFormat="1" applyFont="1" applyFill="1" applyBorder="1" applyAlignment="1">
      <alignment horizontal="center" vertical="center" shrinkToFit="1"/>
    </xf>
    <xf numFmtId="176" fontId="18" fillId="34" borderId="54" xfId="0" applyNumberFormat="1" applyFont="1" applyFill="1" applyBorder="1" applyAlignment="1">
      <alignment horizontal="center" vertical="center" shrinkToFit="1"/>
    </xf>
    <xf numFmtId="176" fontId="18" fillId="34" borderId="42" xfId="0" applyNumberFormat="1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vertical="center" wrapText="1"/>
    </xf>
    <xf numFmtId="0" fontId="18" fillId="34" borderId="53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35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52" xfId="0" applyFont="1" applyBorder="1" applyAlignment="1">
      <alignment horizontal="left" vertical="center" wrapText="1" shrinkToFit="1"/>
    </xf>
    <xf numFmtId="0" fontId="16" fillId="0" borderId="37" xfId="0" applyFont="1" applyBorder="1" applyAlignment="1">
      <alignment horizontal="left" vertical="center" wrapText="1" shrinkToFit="1"/>
    </xf>
    <xf numFmtId="0" fontId="16" fillId="0" borderId="59" xfId="0" applyFont="1" applyBorder="1" applyAlignment="1">
      <alignment horizontal="left" vertical="center" wrapText="1" shrinkToFit="1"/>
    </xf>
    <xf numFmtId="0" fontId="16" fillId="0" borderId="60" xfId="0" applyFont="1" applyBorder="1" applyAlignment="1">
      <alignment horizontal="left" vertical="center" wrapText="1" shrinkToFit="1"/>
    </xf>
    <xf numFmtId="0" fontId="16" fillId="0" borderId="61" xfId="0" applyFont="1" applyFill="1" applyBorder="1" applyAlignment="1">
      <alignment horizontal="left" vertical="center" wrapText="1" shrinkToFit="1"/>
    </xf>
    <xf numFmtId="0" fontId="16" fillId="0" borderId="62" xfId="0" applyFont="1" applyFill="1" applyBorder="1" applyAlignment="1">
      <alignment horizontal="left" vertical="center" wrapText="1" shrinkToFit="1"/>
    </xf>
    <xf numFmtId="0" fontId="18" fillId="0" borderId="55" xfId="0" applyFont="1" applyBorder="1" applyAlignment="1">
      <alignment horizontal="center" vertical="center" wrapText="1" shrinkToFit="1"/>
    </xf>
    <xf numFmtId="0" fontId="18" fillId="0" borderId="56" xfId="0" applyFont="1" applyBorder="1" applyAlignment="1">
      <alignment horizontal="center" vertical="center" wrapText="1" shrinkToFit="1"/>
    </xf>
    <xf numFmtId="0" fontId="18" fillId="0" borderId="63" xfId="0" applyFont="1" applyBorder="1" applyAlignment="1">
      <alignment horizontal="center" vertical="center" wrapText="1" shrinkToFit="1"/>
    </xf>
    <xf numFmtId="0" fontId="16" fillId="0" borderId="58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/>
    </xf>
    <xf numFmtId="0" fontId="16" fillId="0" borderId="64" xfId="0" applyFont="1" applyBorder="1" applyAlignment="1">
      <alignment horizontal="right"/>
    </xf>
    <xf numFmtId="0" fontId="18" fillId="34" borderId="65" xfId="0" applyFont="1" applyFill="1" applyBorder="1" applyAlignment="1">
      <alignment horizontal="center" vertical="center" wrapText="1" shrinkToFit="1"/>
    </xf>
    <xf numFmtId="0" fontId="18" fillId="34" borderId="10" xfId="0" applyFont="1" applyFill="1" applyBorder="1" applyAlignment="1">
      <alignment horizontal="center" vertical="center" wrapText="1" shrinkToFit="1"/>
    </xf>
    <xf numFmtId="0" fontId="18" fillId="34" borderId="66" xfId="0" applyFont="1" applyFill="1" applyBorder="1" applyAlignment="1">
      <alignment horizontal="center" vertical="center" wrapText="1" shrinkToFit="1"/>
    </xf>
    <xf numFmtId="0" fontId="16" fillId="0" borderId="67" xfId="0" applyFont="1" applyBorder="1" applyAlignment="1">
      <alignment horizontal="left" vertical="center" wrapText="1" shrinkToFit="1"/>
    </xf>
    <xf numFmtId="0" fontId="16" fillId="0" borderId="68" xfId="0" applyFont="1" applyBorder="1" applyAlignment="1">
      <alignment horizontal="left" vertical="center" wrapText="1" shrinkToFit="1"/>
    </xf>
    <xf numFmtId="0" fontId="18" fillId="34" borderId="53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7" fillId="34" borderId="53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 wrapText="1"/>
    </xf>
    <xf numFmtId="0" fontId="17" fillId="34" borderId="68" xfId="0" applyFont="1" applyFill="1" applyBorder="1" applyAlignment="1">
      <alignment horizontal="center" vertical="center" wrapText="1"/>
    </xf>
    <xf numFmtId="0" fontId="17" fillId="34" borderId="70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202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Layout" zoomScaleSheetLayoutView="100" workbookViewId="0" topLeftCell="A1">
      <selection activeCell="E5" sqref="E5"/>
    </sheetView>
  </sheetViews>
  <sheetFormatPr defaultColWidth="8.88671875" defaultRowHeight="13.5"/>
  <sheetData>
    <row r="1" spans="1:12" s="33" customFormat="1" ht="30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3" customFormat="1" ht="30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3" customFormat="1" ht="49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33" customFormat="1" ht="37.5" customHeight="1">
      <c r="A4" s="142" t="s">
        <v>156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s="36" customFormat="1" ht="49.5" customHeight="1">
      <c r="A5" s="82" t="s">
        <v>49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33" customFormat="1" ht="30" customHeight="1">
      <c r="A6" s="34"/>
      <c r="B6" s="35"/>
      <c r="C6" s="35"/>
      <c r="D6" s="35"/>
      <c r="E6" s="35"/>
      <c r="F6" s="48"/>
      <c r="G6" s="35"/>
      <c r="H6" s="35"/>
      <c r="I6" s="35"/>
      <c r="J6" s="35"/>
      <c r="K6" s="35"/>
      <c r="L6" s="35"/>
    </row>
    <row r="7" spans="1:12" s="33" customFormat="1" ht="30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33" customFormat="1" ht="30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s="33" customFormat="1" ht="30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s="33" customFormat="1" ht="30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s="33" customFormat="1" ht="30" customHeight="1">
      <c r="A11" s="141" t="s">
        <v>66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s="33" customFormat="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3" customFormat="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</sheetData>
  <sheetProtection selectLockedCells="1" selectUnlockedCells="1"/>
  <mergeCells count="2">
    <mergeCell ref="A4:L4"/>
    <mergeCell ref="A11:L11"/>
  </mergeCells>
  <printOptions/>
  <pageMargins left="0.7480314960629921" right="0.7480314960629921" top="0.984251968503937" bottom="0.984251968503937" header="0.5118110236220472" footer="0.5118110236220472"/>
  <pageSetup firstPageNumber="9" useFirstPageNumber="1"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A2" sqref="A2"/>
    </sheetView>
  </sheetViews>
  <sheetFormatPr defaultColWidth="8.88671875" defaultRowHeight="13.5"/>
  <cols>
    <col min="1" max="1" width="8.4453125" style="14" customWidth="1"/>
    <col min="2" max="2" width="20.10546875" style="14" customWidth="1"/>
    <col min="3" max="3" width="15.77734375" style="14" customWidth="1"/>
    <col min="4" max="4" width="14.10546875" style="14" customWidth="1"/>
    <col min="5" max="5" width="15.77734375" style="14" customWidth="1"/>
    <col min="6" max="6" width="17.77734375" style="14" customWidth="1"/>
    <col min="7" max="7" width="13.88671875" style="14" customWidth="1"/>
    <col min="8" max="8" width="6.5546875" style="14" hidden="1" customWidth="1"/>
    <col min="9" max="16384" width="8.88671875" style="14" customWidth="1"/>
  </cols>
  <sheetData>
    <row r="1" spans="1:7" ht="37.5" customHeight="1">
      <c r="A1" s="143" t="s">
        <v>156</v>
      </c>
      <c r="B1" s="143"/>
      <c r="C1" s="143"/>
      <c r="D1" s="143"/>
      <c r="E1" s="143"/>
      <c r="F1" s="143"/>
      <c r="G1" s="143"/>
    </row>
    <row r="2" ht="5.25" customHeight="1"/>
    <row r="3" spans="1:3" ht="22.5" customHeight="1">
      <c r="A3" s="147" t="s">
        <v>24</v>
      </c>
      <c r="B3" s="147"/>
      <c r="C3" s="147"/>
    </row>
    <row r="4" ht="6.75" customHeight="1"/>
    <row r="5" ht="22.5" customHeight="1">
      <c r="A5" s="15" t="s">
        <v>50</v>
      </c>
    </row>
    <row r="6" s="16" customFormat="1" ht="22.5" customHeight="1">
      <c r="B6" s="16" t="s">
        <v>58</v>
      </c>
    </row>
    <row r="7" s="16" customFormat="1" ht="22.5" customHeight="1">
      <c r="B7" s="16" t="s">
        <v>59</v>
      </c>
    </row>
    <row r="8" s="16" customFormat="1" ht="22.5" customHeight="1">
      <c r="B8" s="16" t="s">
        <v>60</v>
      </c>
    </row>
    <row r="9" ht="7.5" customHeight="1"/>
    <row r="10" ht="22.5" customHeight="1">
      <c r="A10" s="15" t="s">
        <v>51</v>
      </c>
    </row>
    <row r="11" s="16" customFormat="1" ht="21" customHeight="1">
      <c r="B11" s="16" t="s">
        <v>61</v>
      </c>
    </row>
    <row r="12" s="16" customFormat="1" ht="21" customHeight="1">
      <c r="B12" s="16" t="s">
        <v>71</v>
      </c>
    </row>
    <row r="13" s="16" customFormat="1" ht="21" customHeight="1">
      <c r="B13" s="16" t="s">
        <v>62</v>
      </c>
    </row>
    <row r="14" s="16" customFormat="1" ht="6.75" customHeight="1"/>
    <row r="15" ht="21" customHeight="1">
      <c r="A15" s="15" t="s">
        <v>17</v>
      </c>
    </row>
    <row r="16" ht="19.5" customHeight="1">
      <c r="B16" s="16" t="s">
        <v>25</v>
      </c>
    </row>
    <row r="17" spans="2:7" ht="15" customHeight="1">
      <c r="B17" s="16"/>
      <c r="G17" s="31" t="s">
        <v>27</v>
      </c>
    </row>
    <row r="18" spans="2:8" ht="21" customHeight="1">
      <c r="B18" s="146" t="s">
        <v>52</v>
      </c>
      <c r="C18" s="148" t="s">
        <v>53</v>
      </c>
      <c r="D18" s="149"/>
      <c r="E18" s="150"/>
      <c r="F18" s="146" t="s">
        <v>54</v>
      </c>
      <c r="G18" s="144" t="s">
        <v>26</v>
      </c>
      <c r="H18" s="17"/>
    </row>
    <row r="19" spans="2:8" ht="21" customHeight="1">
      <c r="B19" s="145"/>
      <c r="C19" s="18" t="s">
        <v>14</v>
      </c>
      <c r="D19" s="18" t="s">
        <v>15</v>
      </c>
      <c r="E19" s="18" t="s">
        <v>16</v>
      </c>
      <c r="F19" s="145"/>
      <c r="G19" s="145"/>
      <c r="H19" s="17"/>
    </row>
    <row r="20" spans="2:8" ht="21" customHeight="1">
      <c r="B20" s="57">
        <v>46032</v>
      </c>
      <c r="C20" s="57">
        <v>92220</v>
      </c>
      <c r="D20" s="57">
        <v>100000</v>
      </c>
      <c r="E20" s="19">
        <f>C20-D20</f>
        <v>-7780</v>
      </c>
      <c r="F20" s="57">
        <f>B20+E20</f>
        <v>38252</v>
      </c>
      <c r="G20" s="18"/>
      <c r="H20" s="17"/>
    </row>
    <row r="21" ht="21" customHeight="1">
      <c r="B21" s="16" t="s">
        <v>63</v>
      </c>
    </row>
    <row r="22" ht="21" customHeight="1">
      <c r="B22" s="16" t="s">
        <v>64</v>
      </c>
    </row>
    <row r="23" ht="21" customHeight="1">
      <c r="B23" s="16" t="s">
        <v>65</v>
      </c>
    </row>
  </sheetData>
  <sheetProtection/>
  <mergeCells count="6">
    <mergeCell ref="A1:G1"/>
    <mergeCell ref="G18:G19"/>
    <mergeCell ref="B18:B19"/>
    <mergeCell ref="A3:C3"/>
    <mergeCell ref="C18:E18"/>
    <mergeCell ref="F18:F19"/>
  </mergeCells>
  <printOptions/>
  <pageMargins left="0.984251968503937" right="0.984251968503937" top="0.7874015748031497" bottom="0.7874015748031497" header="0.5118110236220472" footer="0.5118110236220472"/>
  <pageSetup firstPageNumber="11" useFirstPageNumber="1" fitToHeight="0" horizontalDpi="300" verticalDpi="300" orientation="landscape" paperSize="9" r:id="rId1"/>
  <headerFooter differentOddEven="1" alignWithMargins="0">
    <evenHeader>&amp;C- &amp;P -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A1" sqref="A1:D1"/>
    </sheetView>
  </sheetViews>
  <sheetFormatPr defaultColWidth="8.88671875" defaultRowHeight="13.5"/>
  <cols>
    <col min="1" max="1" width="16.77734375" style="14" customWidth="1"/>
    <col min="2" max="3" width="14.77734375" style="14" customWidth="1"/>
    <col min="4" max="4" width="13.3359375" style="14" customWidth="1"/>
    <col min="5" max="5" width="18.77734375" style="14" customWidth="1"/>
    <col min="6" max="7" width="14.77734375" style="14" customWidth="1"/>
    <col min="8" max="8" width="13.3359375" style="14" customWidth="1"/>
    <col min="9" max="16384" width="8.88671875" style="14" customWidth="1"/>
  </cols>
  <sheetData>
    <row r="1" spans="1:4" ht="16.5" customHeight="1">
      <c r="A1" s="147" t="s">
        <v>72</v>
      </c>
      <c r="B1" s="147"/>
      <c r="C1" s="147"/>
      <c r="D1" s="147"/>
    </row>
    <row r="2" spans="1:4" ht="14.25" customHeight="1">
      <c r="A2" s="20"/>
      <c r="B2" s="20"/>
      <c r="C2" s="20"/>
      <c r="D2" s="20"/>
    </row>
    <row r="3" spans="1:4" ht="19.5" customHeight="1">
      <c r="A3" s="21" t="s">
        <v>73</v>
      </c>
      <c r="B3" s="20"/>
      <c r="C3" s="20"/>
      <c r="D3" s="20"/>
    </row>
    <row r="4" ht="15" customHeight="1" thickBot="1">
      <c r="H4" s="50" t="s">
        <v>74</v>
      </c>
    </row>
    <row r="5" spans="1:8" s="22" customFormat="1" ht="36" customHeight="1">
      <c r="A5" s="151" t="s">
        <v>75</v>
      </c>
      <c r="B5" s="152"/>
      <c r="C5" s="152"/>
      <c r="D5" s="152"/>
      <c r="E5" s="152" t="s">
        <v>76</v>
      </c>
      <c r="F5" s="152"/>
      <c r="G5" s="152"/>
      <c r="H5" s="153"/>
    </row>
    <row r="6" spans="1:8" s="22" customFormat="1" ht="46.5" customHeight="1" thickBot="1">
      <c r="A6" s="63" t="s">
        <v>77</v>
      </c>
      <c r="B6" s="64" t="s">
        <v>78</v>
      </c>
      <c r="C6" s="64" t="s">
        <v>79</v>
      </c>
      <c r="D6" s="64" t="s">
        <v>80</v>
      </c>
      <c r="E6" s="65" t="s">
        <v>77</v>
      </c>
      <c r="F6" s="64" t="s">
        <v>81</v>
      </c>
      <c r="G6" s="64" t="s">
        <v>82</v>
      </c>
      <c r="H6" s="66" t="s">
        <v>80</v>
      </c>
    </row>
    <row r="7" spans="1:8" s="23" customFormat="1" ht="33" customHeight="1" thickTop="1">
      <c r="A7" s="62" t="s">
        <v>83</v>
      </c>
      <c r="B7" s="129">
        <f>SUM(B8:B16)</f>
        <v>239225</v>
      </c>
      <c r="C7" s="129">
        <f>SUM(C8:C16)</f>
        <v>138252</v>
      </c>
      <c r="D7" s="130">
        <f>C7-B7</f>
        <v>-100973</v>
      </c>
      <c r="E7" s="89" t="s">
        <v>83</v>
      </c>
      <c r="F7" s="129">
        <f>SUM(F8:F16)</f>
        <v>239225</v>
      </c>
      <c r="G7" s="129">
        <f>SUM(G8:G16)</f>
        <v>138252</v>
      </c>
      <c r="H7" s="131">
        <f>G7-F7</f>
        <v>-100973</v>
      </c>
    </row>
    <row r="8" spans="1:8" s="16" customFormat="1" ht="33" customHeight="1">
      <c r="A8" s="60" t="s">
        <v>84</v>
      </c>
      <c r="B8" s="90">
        <v>83000</v>
      </c>
      <c r="C8" s="90">
        <v>90000</v>
      </c>
      <c r="D8" s="91">
        <f aca="true" t="shared" si="0" ref="D8:D16">C8-B8</f>
        <v>7000</v>
      </c>
      <c r="E8" s="59" t="s">
        <v>85</v>
      </c>
      <c r="F8" s="92">
        <v>200000</v>
      </c>
      <c r="G8" s="49">
        <v>100000</v>
      </c>
      <c r="H8" s="93">
        <f aca="true" t="shared" si="1" ref="H8:H16">G8-F8</f>
        <v>-100000</v>
      </c>
    </row>
    <row r="9" spans="1:8" s="16" customFormat="1" ht="33" customHeight="1">
      <c r="A9" s="60" t="s">
        <v>86</v>
      </c>
      <c r="B9" s="90">
        <v>100000</v>
      </c>
      <c r="C9" s="90">
        <v>0</v>
      </c>
      <c r="D9" s="91">
        <f t="shared" si="0"/>
        <v>-100000</v>
      </c>
      <c r="E9" s="59" t="s">
        <v>87</v>
      </c>
      <c r="F9" s="49">
        <v>0</v>
      </c>
      <c r="G9" s="49">
        <v>0</v>
      </c>
      <c r="H9" s="93">
        <f t="shared" si="1"/>
        <v>0</v>
      </c>
    </row>
    <row r="10" spans="1:8" s="16" customFormat="1" ht="33" customHeight="1">
      <c r="A10" s="60" t="s">
        <v>88</v>
      </c>
      <c r="B10" s="90">
        <v>0</v>
      </c>
      <c r="C10" s="90">
        <v>0</v>
      </c>
      <c r="D10" s="91">
        <f t="shared" si="0"/>
        <v>0</v>
      </c>
      <c r="E10" s="59" t="s">
        <v>89</v>
      </c>
      <c r="F10" s="49">
        <v>0</v>
      </c>
      <c r="G10" s="49">
        <v>0</v>
      </c>
      <c r="H10" s="93">
        <f t="shared" si="1"/>
        <v>0</v>
      </c>
    </row>
    <row r="11" spans="1:8" s="16" customFormat="1" ht="33" customHeight="1">
      <c r="A11" s="74" t="s">
        <v>90</v>
      </c>
      <c r="B11" s="90">
        <v>0</v>
      </c>
      <c r="C11" s="90">
        <v>0</v>
      </c>
      <c r="D11" s="91">
        <f t="shared" si="0"/>
        <v>0</v>
      </c>
      <c r="E11" s="59" t="s">
        <v>91</v>
      </c>
      <c r="F11" s="49">
        <v>0</v>
      </c>
      <c r="G11" s="49">
        <v>0</v>
      </c>
      <c r="H11" s="93">
        <f t="shared" si="1"/>
        <v>0</v>
      </c>
    </row>
    <row r="12" spans="1:8" s="16" customFormat="1" ht="33" customHeight="1">
      <c r="A12" s="60" t="s">
        <v>92</v>
      </c>
      <c r="B12" s="90">
        <v>0</v>
      </c>
      <c r="C12" s="90">
        <v>0</v>
      </c>
      <c r="D12" s="91">
        <f t="shared" si="0"/>
        <v>0</v>
      </c>
      <c r="E12" s="59" t="s">
        <v>93</v>
      </c>
      <c r="F12" s="92">
        <v>0</v>
      </c>
      <c r="G12" s="92">
        <v>0</v>
      </c>
      <c r="H12" s="93">
        <f t="shared" si="1"/>
        <v>0</v>
      </c>
    </row>
    <row r="13" spans="1:8" s="16" customFormat="1" ht="33" customHeight="1">
      <c r="A13" s="60" t="s">
        <v>94</v>
      </c>
      <c r="B13" s="90">
        <v>50391</v>
      </c>
      <c r="C13" s="90">
        <v>46032</v>
      </c>
      <c r="D13" s="91">
        <f t="shared" si="0"/>
        <v>-4359</v>
      </c>
      <c r="E13" s="59" t="s">
        <v>95</v>
      </c>
      <c r="F13" s="92">
        <v>39225</v>
      </c>
      <c r="G13" s="92">
        <v>38252</v>
      </c>
      <c r="H13" s="93">
        <f t="shared" si="1"/>
        <v>-973</v>
      </c>
    </row>
    <row r="14" spans="1:8" s="16" customFormat="1" ht="33" customHeight="1">
      <c r="A14" s="60" t="s">
        <v>96</v>
      </c>
      <c r="B14" s="90">
        <v>0</v>
      </c>
      <c r="C14" s="90">
        <v>0</v>
      </c>
      <c r="D14" s="91">
        <f t="shared" si="0"/>
        <v>0</v>
      </c>
      <c r="E14" s="59" t="s">
        <v>97</v>
      </c>
      <c r="F14" s="92">
        <v>0</v>
      </c>
      <c r="G14" s="92">
        <v>0</v>
      </c>
      <c r="H14" s="93">
        <f t="shared" si="1"/>
        <v>0</v>
      </c>
    </row>
    <row r="15" spans="1:8" s="16" customFormat="1" ht="33" customHeight="1">
      <c r="A15" s="60" t="s">
        <v>98</v>
      </c>
      <c r="B15" s="90">
        <v>5834</v>
      </c>
      <c r="C15" s="90">
        <v>2220</v>
      </c>
      <c r="D15" s="91">
        <f t="shared" si="0"/>
        <v>-3614</v>
      </c>
      <c r="E15" s="59" t="s">
        <v>99</v>
      </c>
      <c r="F15" s="92">
        <v>0</v>
      </c>
      <c r="G15" s="92">
        <v>0</v>
      </c>
      <c r="H15" s="93">
        <f t="shared" si="1"/>
        <v>0</v>
      </c>
    </row>
    <row r="16" spans="1:8" ht="33" customHeight="1" thickBot="1">
      <c r="A16" s="94" t="s">
        <v>100</v>
      </c>
      <c r="B16" s="95">
        <v>0</v>
      </c>
      <c r="C16" s="95">
        <v>0</v>
      </c>
      <c r="D16" s="96">
        <f t="shared" si="0"/>
        <v>0</v>
      </c>
      <c r="E16" s="61" t="s">
        <v>101</v>
      </c>
      <c r="F16" s="95">
        <v>0</v>
      </c>
      <c r="G16" s="95">
        <v>0</v>
      </c>
      <c r="H16" s="97">
        <f t="shared" si="1"/>
        <v>0</v>
      </c>
    </row>
  </sheetData>
  <sheetProtection/>
  <mergeCells count="3">
    <mergeCell ref="A1:D1"/>
    <mergeCell ref="A5:D5"/>
    <mergeCell ref="E5:H5"/>
  </mergeCells>
  <printOptions/>
  <pageMargins left="0.3937007874015748" right="0.3937007874015748" top="0.7874015748031497" bottom="0.7874015748031497" header="0.5118110236220472" footer="0.5118110236220472"/>
  <pageSetup firstPageNumber="13" useFirstPageNumber="1"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C1" sqref="C1"/>
    </sheetView>
  </sheetViews>
  <sheetFormatPr defaultColWidth="8.88671875" defaultRowHeight="13.5"/>
  <cols>
    <col min="1" max="3" width="3.77734375" style="24" customWidth="1"/>
    <col min="4" max="4" width="17.77734375" style="24" customWidth="1"/>
    <col min="5" max="7" width="13.77734375" style="24" customWidth="1"/>
    <col min="8" max="8" width="50.77734375" style="24" customWidth="1"/>
    <col min="9" max="16384" width="8.88671875" style="24" customWidth="1"/>
  </cols>
  <sheetData>
    <row r="1" spans="1:5" s="26" customFormat="1" ht="30" customHeight="1">
      <c r="A1" s="25"/>
      <c r="B1" s="25" t="s">
        <v>22</v>
      </c>
      <c r="C1" s="25"/>
      <c r="D1" s="25"/>
      <c r="E1" s="25"/>
    </row>
    <row r="2" spans="1:8" ht="15.75" customHeight="1" thickBot="1">
      <c r="A2" s="98"/>
      <c r="B2" s="98"/>
      <c r="C2" s="98"/>
      <c r="D2" s="99"/>
      <c r="E2" s="99"/>
      <c r="H2" s="100" t="s">
        <v>28</v>
      </c>
    </row>
    <row r="3" spans="1:8" s="27" customFormat="1" ht="30" customHeight="1">
      <c r="A3" s="162" t="s">
        <v>29</v>
      </c>
      <c r="B3" s="163"/>
      <c r="C3" s="163"/>
      <c r="D3" s="163"/>
      <c r="E3" s="164" t="s">
        <v>102</v>
      </c>
      <c r="F3" s="166" t="s">
        <v>103</v>
      </c>
      <c r="G3" s="168" t="s">
        <v>104</v>
      </c>
      <c r="H3" s="170" t="s">
        <v>30</v>
      </c>
    </row>
    <row r="4" spans="1:8" s="27" customFormat="1" ht="30" customHeight="1">
      <c r="A4" s="101" t="s">
        <v>18</v>
      </c>
      <c r="B4" s="102" t="s">
        <v>19</v>
      </c>
      <c r="C4" s="102" t="s">
        <v>20</v>
      </c>
      <c r="D4" s="103" t="s">
        <v>21</v>
      </c>
      <c r="E4" s="165"/>
      <c r="F4" s="167"/>
      <c r="G4" s="169"/>
      <c r="H4" s="171"/>
    </row>
    <row r="5" spans="1:8" s="28" customFormat="1" ht="30" customHeight="1">
      <c r="A5" s="158" t="s">
        <v>31</v>
      </c>
      <c r="B5" s="159"/>
      <c r="C5" s="159"/>
      <c r="D5" s="159"/>
      <c r="E5" s="104">
        <f>E6+E9</f>
        <v>88834</v>
      </c>
      <c r="F5" s="104">
        <f>F6+F9</f>
        <v>92220</v>
      </c>
      <c r="G5" s="76">
        <f aca="true" t="shared" si="0" ref="G5:G20">F5-E5</f>
        <v>3386</v>
      </c>
      <c r="H5" s="105"/>
    </row>
    <row r="6" spans="1:8" s="28" customFormat="1" ht="30" customHeight="1">
      <c r="A6" s="51"/>
      <c r="B6" s="154" t="s">
        <v>32</v>
      </c>
      <c r="C6" s="159"/>
      <c r="D6" s="159"/>
      <c r="E6" s="104">
        <f>E7</f>
        <v>5834</v>
      </c>
      <c r="F6" s="104">
        <f>F7</f>
        <v>2220</v>
      </c>
      <c r="G6" s="76">
        <f t="shared" si="0"/>
        <v>-3614</v>
      </c>
      <c r="H6" s="105"/>
    </row>
    <row r="7" spans="1:8" s="28" customFormat="1" ht="30" customHeight="1">
      <c r="A7" s="52"/>
      <c r="B7" s="53"/>
      <c r="C7" s="154" t="s">
        <v>33</v>
      </c>
      <c r="D7" s="155"/>
      <c r="E7" s="104">
        <f>E8</f>
        <v>5834</v>
      </c>
      <c r="F7" s="104">
        <f>F8</f>
        <v>2220</v>
      </c>
      <c r="G7" s="76">
        <f t="shared" si="0"/>
        <v>-3614</v>
      </c>
      <c r="H7" s="105"/>
    </row>
    <row r="8" spans="1:8" s="28" customFormat="1" ht="33" customHeight="1">
      <c r="A8" s="52"/>
      <c r="B8" s="54"/>
      <c r="C8" s="55"/>
      <c r="D8" s="88" t="s">
        <v>34</v>
      </c>
      <c r="E8" s="104">
        <v>5834</v>
      </c>
      <c r="F8" s="104">
        <v>2220</v>
      </c>
      <c r="G8" s="76">
        <f t="shared" si="0"/>
        <v>-3614</v>
      </c>
      <c r="H8" s="105" t="s">
        <v>106</v>
      </c>
    </row>
    <row r="9" spans="1:8" s="28" customFormat="1" ht="30" customHeight="1">
      <c r="A9" s="52"/>
      <c r="B9" s="154" t="s">
        <v>35</v>
      </c>
      <c r="C9" s="159"/>
      <c r="D9" s="159"/>
      <c r="E9" s="104">
        <f>E10</f>
        <v>83000</v>
      </c>
      <c r="F9" s="104">
        <f>F10</f>
        <v>90000</v>
      </c>
      <c r="G9" s="76">
        <f t="shared" si="0"/>
        <v>7000</v>
      </c>
      <c r="H9" s="105"/>
    </row>
    <row r="10" spans="1:8" s="28" customFormat="1" ht="30" customHeight="1">
      <c r="A10" s="52"/>
      <c r="B10" s="53"/>
      <c r="C10" s="154" t="s">
        <v>105</v>
      </c>
      <c r="D10" s="155"/>
      <c r="E10" s="104">
        <f>E11</f>
        <v>83000</v>
      </c>
      <c r="F10" s="104">
        <f>F11</f>
        <v>90000</v>
      </c>
      <c r="G10" s="76">
        <f t="shared" si="0"/>
        <v>7000</v>
      </c>
      <c r="H10" s="105"/>
    </row>
    <row r="11" spans="1:8" s="28" customFormat="1" ht="33" customHeight="1">
      <c r="A11" s="52"/>
      <c r="B11" s="53"/>
      <c r="C11" s="56"/>
      <c r="D11" s="106" t="s">
        <v>70</v>
      </c>
      <c r="E11" s="107">
        <v>83000</v>
      </c>
      <c r="F11" s="107">
        <v>90000</v>
      </c>
      <c r="G11" s="76">
        <f t="shared" si="0"/>
        <v>7000</v>
      </c>
      <c r="H11" s="108" t="s">
        <v>107</v>
      </c>
    </row>
    <row r="12" spans="1:8" s="28" customFormat="1" ht="30" customHeight="1" hidden="1">
      <c r="A12" s="158" t="s">
        <v>109</v>
      </c>
      <c r="B12" s="159"/>
      <c r="C12" s="159"/>
      <c r="D12" s="159"/>
      <c r="E12" s="104">
        <f aca="true" t="shared" si="1" ref="E12:F14">E13</f>
        <v>100000</v>
      </c>
      <c r="F12" s="104">
        <f t="shared" si="1"/>
        <v>0</v>
      </c>
      <c r="G12" s="87">
        <f t="shared" si="0"/>
        <v>-100000</v>
      </c>
      <c r="H12" s="105"/>
    </row>
    <row r="13" spans="1:8" s="28" customFormat="1" ht="30" customHeight="1" hidden="1">
      <c r="A13" s="52"/>
      <c r="B13" s="160" t="s">
        <v>110</v>
      </c>
      <c r="C13" s="161"/>
      <c r="D13" s="161"/>
      <c r="E13" s="109">
        <f t="shared" si="1"/>
        <v>100000</v>
      </c>
      <c r="F13" s="109">
        <f t="shared" si="1"/>
        <v>0</v>
      </c>
      <c r="G13" s="75">
        <f t="shared" si="0"/>
        <v>-100000</v>
      </c>
      <c r="H13" s="110"/>
    </row>
    <row r="14" spans="1:8" s="28" customFormat="1" ht="30" customHeight="1" hidden="1">
      <c r="A14" s="52"/>
      <c r="B14" s="56"/>
      <c r="C14" s="154" t="s">
        <v>111</v>
      </c>
      <c r="D14" s="155"/>
      <c r="E14" s="104">
        <f t="shared" si="1"/>
        <v>100000</v>
      </c>
      <c r="F14" s="104">
        <f t="shared" si="1"/>
        <v>0</v>
      </c>
      <c r="G14" s="76">
        <f t="shared" si="0"/>
        <v>-100000</v>
      </c>
      <c r="H14" s="105"/>
    </row>
    <row r="15" spans="1:8" s="28" customFormat="1" ht="33" customHeight="1" hidden="1">
      <c r="A15" s="52"/>
      <c r="B15" s="53"/>
      <c r="C15" s="56"/>
      <c r="D15" s="86" t="s">
        <v>112</v>
      </c>
      <c r="E15" s="107">
        <v>100000</v>
      </c>
      <c r="F15" s="107">
        <v>0</v>
      </c>
      <c r="G15" s="76">
        <f t="shared" si="0"/>
        <v>-100000</v>
      </c>
      <c r="H15" s="108" t="s">
        <v>113</v>
      </c>
    </row>
    <row r="16" spans="1:8" s="28" customFormat="1" ht="30" customHeight="1">
      <c r="A16" s="158" t="s">
        <v>36</v>
      </c>
      <c r="B16" s="159"/>
      <c r="C16" s="159"/>
      <c r="D16" s="159"/>
      <c r="E16" s="104">
        <f aca="true" t="shared" si="2" ref="E16:F18">E17</f>
        <v>50391</v>
      </c>
      <c r="F16" s="104">
        <f t="shared" si="2"/>
        <v>46032</v>
      </c>
      <c r="G16" s="87">
        <f t="shared" si="0"/>
        <v>-4359</v>
      </c>
      <c r="H16" s="105"/>
    </row>
    <row r="17" spans="1:8" s="28" customFormat="1" ht="30" customHeight="1">
      <c r="A17" s="52"/>
      <c r="B17" s="160" t="s">
        <v>37</v>
      </c>
      <c r="C17" s="161"/>
      <c r="D17" s="161"/>
      <c r="E17" s="109">
        <f t="shared" si="2"/>
        <v>50391</v>
      </c>
      <c r="F17" s="109">
        <f t="shared" si="2"/>
        <v>46032</v>
      </c>
      <c r="G17" s="75">
        <f t="shared" si="0"/>
        <v>-4359</v>
      </c>
      <c r="H17" s="110"/>
    </row>
    <row r="18" spans="1:8" s="28" customFormat="1" ht="30" customHeight="1">
      <c r="A18" s="52"/>
      <c r="B18" s="56"/>
      <c r="C18" s="154" t="s">
        <v>38</v>
      </c>
      <c r="D18" s="155"/>
      <c r="E18" s="104">
        <f t="shared" si="2"/>
        <v>50391</v>
      </c>
      <c r="F18" s="104">
        <f t="shared" si="2"/>
        <v>46032</v>
      </c>
      <c r="G18" s="76">
        <f t="shared" si="0"/>
        <v>-4359</v>
      </c>
      <c r="H18" s="105"/>
    </row>
    <row r="19" spans="1:8" s="28" customFormat="1" ht="33" customHeight="1" thickBot="1">
      <c r="A19" s="52"/>
      <c r="B19" s="53"/>
      <c r="C19" s="56"/>
      <c r="D19" s="86" t="s">
        <v>39</v>
      </c>
      <c r="E19" s="107">
        <v>50391</v>
      </c>
      <c r="F19" s="107">
        <v>46032</v>
      </c>
      <c r="G19" s="76">
        <f t="shared" si="0"/>
        <v>-4359</v>
      </c>
      <c r="H19" s="108" t="s">
        <v>108</v>
      </c>
    </row>
    <row r="20" spans="1:8" s="28" customFormat="1" ht="33" customHeight="1" thickBot="1" thickTop="1">
      <c r="A20" s="156" t="s">
        <v>48</v>
      </c>
      <c r="B20" s="157"/>
      <c r="C20" s="157"/>
      <c r="D20" s="157"/>
      <c r="E20" s="132">
        <f>SUM(E5,E12,E16)</f>
        <v>239225</v>
      </c>
      <c r="F20" s="132">
        <f>SUM(F5,F12,F16)</f>
        <v>138252</v>
      </c>
      <c r="G20" s="133">
        <f t="shared" si="0"/>
        <v>-100973</v>
      </c>
      <c r="H20" s="134"/>
    </row>
  </sheetData>
  <sheetProtection/>
  <mergeCells count="17">
    <mergeCell ref="B17:D17"/>
    <mergeCell ref="A3:D3"/>
    <mergeCell ref="E3:E4"/>
    <mergeCell ref="F3:F4"/>
    <mergeCell ref="G3:G4"/>
    <mergeCell ref="H3:H4"/>
    <mergeCell ref="A5:D5"/>
    <mergeCell ref="C18:D18"/>
    <mergeCell ref="A20:D20"/>
    <mergeCell ref="A12:D12"/>
    <mergeCell ref="B13:D13"/>
    <mergeCell ref="C14:D14"/>
    <mergeCell ref="B6:D6"/>
    <mergeCell ref="C7:D7"/>
    <mergeCell ref="B9:D9"/>
    <mergeCell ref="C10:D10"/>
    <mergeCell ref="A16:D1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view="pageBreakPreview" zoomScaleNormal="75" zoomScaleSheetLayoutView="100" zoomScalePageLayoutView="0" workbookViewId="0" topLeftCell="A1">
      <selection activeCell="A1" sqref="A1:D1"/>
    </sheetView>
  </sheetViews>
  <sheetFormatPr defaultColWidth="8.88671875" defaultRowHeight="13.5"/>
  <cols>
    <col min="1" max="2" width="3.77734375" style="37" customWidth="1"/>
    <col min="3" max="4" width="4.3359375" style="37" customWidth="1"/>
    <col min="5" max="5" width="3.77734375" style="37" customWidth="1"/>
    <col min="6" max="7" width="2.77734375" style="37" customWidth="1"/>
    <col min="8" max="8" width="5.77734375" style="37" customWidth="1"/>
    <col min="9" max="9" width="47.77734375" style="37" customWidth="1"/>
    <col min="10" max="12" width="13.77734375" style="37" customWidth="1"/>
    <col min="13" max="19" width="3.77734375" style="37" customWidth="1"/>
    <col min="20" max="16384" width="8.88671875" style="37" customWidth="1"/>
  </cols>
  <sheetData>
    <row r="1" spans="1:9" ht="28.5" customHeight="1">
      <c r="A1" s="184" t="s">
        <v>114</v>
      </c>
      <c r="B1" s="184"/>
      <c r="C1" s="184"/>
      <c r="D1" s="184"/>
      <c r="E1" s="29"/>
      <c r="F1" s="29"/>
      <c r="G1" s="29"/>
      <c r="H1" s="16"/>
      <c r="I1" s="16"/>
    </row>
    <row r="2" spans="1:12" ht="15" thickBot="1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34.5" customHeight="1" thickBot="1">
      <c r="A3" s="71" t="s">
        <v>115</v>
      </c>
      <c r="B3" s="72" t="s">
        <v>116</v>
      </c>
      <c r="C3" s="72" t="s">
        <v>117</v>
      </c>
      <c r="D3" s="72" t="s">
        <v>118</v>
      </c>
      <c r="E3" s="73" t="s">
        <v>119</v>
      </c>
      <c r="F3" s="186" t="s">
        <v>120</v>
      </c>
      <c r="G3" s="187"/>
      <c r="H3" s="188"/>
      <c r="I3" s="80" t="s">
        <v>121</v>
      </c>
      <c r="J3" s="79" t="s">
        <v>81</v>
      </c>
      <c r="K3" s="79" t="s">
        <v>82</v>
      </c>
      <c r="L3" s="84" t="s">
        <v>122</v>
      </c>
    </row>
    <row r="4" spans="1:12" ht="25.5" customHeight="1">
      <c r="A4" s="189" t="s">
        <v>66</v>
      </c>
      <c r="B4" s="190"/>
      <c r="C4" s="190"/>
      <c r="D4" s="190"/>
      <c r="E4" s="190"/>
      <c r="F4" s="190"/>
      <c r="G4" s="190"/>
      <c r="H4" s="190"/>
      <c r="I4" s="190"/>
      <c r="J4" s="81">
        <f>J5</f>
        <v>239225</v>
      </c>
      <c r="K4" s="81">
        <f>K5</f>
        <v>138252</v>
      </c>
      <c r="L4" s="85">
        <f aca="true" t="shared" si="0" ref="L4:L17">K4-J4</f>
        <v>-100973</v>
      </c>
    </row>
    <row r="5" spans="1:12" ht="25.5" customHeight="1">
      <c r="A5" s="38"/>
      <c r="B5" s="172" t="s">
        <v>67</v>
      </c>
      <c r="C5" s="173"/>
      <c r="D5" s="173"/>
      <c r="E5" s="173"/>
      <c r="F5" s="173"/>
      <c r="G5" s="173"/>
      <c r="H5" s="173"/>
      <c r="I5" s="173"/>
      <c r="J5" s="77">
        <f>J6+J12</f>
        <v>239225</v>
      </c>
      <c r="K5" s="77">
        <f>K6+K12</f>
        <v>138252</v>
      </c>
      <c r="L5" s="58">
        <f t="shared" si="0"/>
        <v>-100973</v>
      </c>
    </row>
    <row r="6" spans="1:12" ht="25.5" customHeight="1">
      <c r="A6" s="39"/>
      <c r="B6" s="40"/>
      <c r="C6" s="172" t="s">
        <v>128</v>
      </c>
      <c r="D6" s="173"/>
      <c r="E6" s="173"/>
      <c r="F6" s="173"/>
      <c r="G6" s="173"/>
      <c r="H6" s="173"/>
      <c r="I6" s="173"/>
      <c r="J6" s="77">
        <f>J7</f>
        <v>200000</v>
      </c>
      <c r="K6" s="77">
        <f>K7</f>
        <v>100000</v>
      </c>
      <c r="L6" s="58">
        <f t="shared" si="0"/>
        <v>-100000</v>
      </c>
    </row>
    <row r="7" spans="1:12" ht="25.5" customHeight="1">
      <c r="A7" s="39"/>
      <c r="B7" s="41"/>
      <c r="C7" s="40"/>
      <c r="D7" s="172" t="s">
        <v>129</v>
      </c>
      <c r="E7" s="173"/>
      <c r="F7" s="173"/>
      <c r="G7" s="173"/>
      <c r="H7" s="173"/>
      <c r="I7" s="173"/>
      <c r="J7" s="77">
        <f>J8</f>
        <v>200000</v>
      </c>
      <c r="K7" s="77">
        <f>K8</f>
        <v>100000</v>
      </c>
      <c r="L7" s="58">
        <f t="shared" si="0"/>
        <v>-100000</v>
      </c>
    </row>
    <row r="8" spans="1:12" ht="25.5" customHeight="1">
      <c r="A8" s="39"/>
      <c r="B8" s="41"/>
      <c r="C8" s="41"/>
      <c r="D8" s="40"/>
      <c r="E8" s="172" t="s">
        <v>130</v>
      </c>
      <c r="F8" s="173"/>
      <c r="G8" s="173"/>
      <c r="H8" s="173"/>
      <c r="I8" s="173"/>
      <c r="J8" s="77">
        <f aca="true" t="shared" si="1" ref="J8:K10">J9</f>
        <v>200000</v>
      </c>
      <c r="K8" s="77">
        <f t="shared" si="1"/>
        <v>100000</v>
      </c>
      <c r="L8" s="58">
        <f t="shared" si="0"/>
        <v>-100000</v>
      </c>
    </row>
    <row r="9" spans="1:12" ht="25.5" customHeight="1">
      <c r="A9" s="39"/>
      <c r="B9" s="41"/>
      <c r="C9" s="41"/>
      <c r="D9" s="41"/>
      <c r="E9" s="42"/>
      <c r="F9" s="172" t="s">
        <v>68</v>
      </c>
      <c r="G9" s="173"/>
      <c r="H9" s="173"/>
      <c r="I9" s="173"/>
      <c r="J9" s="77">
        <f t="shared" si="1"/>
        <v>200000</v>
      </c>
      <c r="K9" s="77">
        <f t="shared" si="1"/>
        <v>100000</v>
      </c>
      <c r="L9" s="58">
        <f t="shared" si="0"/>
        <v>-100000</v>
      </c>
    </row>
    <row r="10" spans="1:12" ht="25.5" customHeight="1">
      <c r="A10" s="39"/>
      <c r="B10" s="41"/>
      <c r="C10" s="41"/>
      <c r="D10" s="41"/>
      <c r="E10" s="43"/>
      <c r="F10" s="175" t="s">
        <v>47</v>
      </c>
      <c r="G10" s="176"/>
      <c r="H10" s="176"/>
      <c r="I10" s="176"/>
      <c r="J10" s="78">
        <f t="shared" si="1"/>
        <v>200000</v>
      </c>
      <c r="K10" s="78">
        <f t="shared" si="1"/>
        <v>100000</v>
      </c>
      <c r="L10" s="70">
        <f t="shared" si="0"/>
        <v>-100000</v>
      </c>
    </row>
    <row r="11" spans="1:12" ht="25.5" customHeight="1">
      <c r="A11" s="39"/>
      <c r="B11" s="41"/>
      <c r="C11" s="44"/>
      <c r="D11" s="41"/>
      <c r="E11" s="45"/>
      <c r="F11" s="111"/>
      <c r="G11" s="183" t="s">
        <v>131</v>
      </c>
      <c r="H11" s="183"/>
      <c r="I11" s="183"/>
      <c r="J11" s="83">
        <v>200000</v>
      </c>
      <c r="K11" s="83">
        <v>100000</v>
      </c>
      <c r="L11" s="68">
        <f t="shared" si="0"/>
        <v>-100000</v>
      </c>
    </row>
    <row r="12" spans="1:12" ht="25.5" customHeight="1">
      <c r="A12" s="39"/>
      <c r="B12" s="41"/>
      <c r="C12" s="172" t="s">
        <v>69</v>
      </c>
      <c r="D12" s="173"/>
      <c r="E12" s="173"/>
      <c r="F12" s="173"/>
      <c r="G12" s="173"/>
      <c r="H12" s="173"/>
      <c r="I12" s="174"/>
      <c r="J12" s="83">
        <f aca="true" t="shared" si="2" ref="J12:K15">J13</f>
        <v>39225</v>
      </c>
      <c r="K12" s="83">
        <f t="shared" si="2"/>
        <v>38252</v>
      </c>
      <c r="L12" s="68">
        <f t="shared" si="0"/>
        <v>-973</v>
      </c>
    </row>
    <row r="13" spans="1:12" ht="25.5" customHeight="1">
      <c r="A13" s="39"/>
      <c r="B13" s="41"/>
      <c r="C13" s="40"/>
      <c r="D13" s="172" t="s">
        <v>123</v>
      </c>
      <c r="E13" s="173"/>
      <c r="F13" s="173"/>
      <c r="G13" s="173"/>
      <c r="H13" s="173"/>
      <c r="I13" s="174"/>
      <c r="J13" s="77">
        <f t="shared" si="2"/>
        <v>39225</v>
      </c>
      <c r="K13" s="77">
        <f t="shared" si="2"/>
        <v>38252</v>
      </c>
      <c r="L13" s="58">
        <f t="shared" si="0"/>
        <v>-973</v>
      </c>
    </row>
    <row r="14" spans="1:12" ht="25.5" customHeight="1">
      <c r="A14" s="39"/>
      <c r="B14" s="41"/>
      <c r="C14" s="41"/>
      <c r="D14" s="40"/>
      <c r="E14" s="172" t="s">
        <v>124</v>
      </c>
      <c r="F14" s="173"/>
      <c r="G14" s="173"/>
      <c r="H14" s="173"/>
      <c r="I14" s="174"/>
      <c r="J14" s="77">
        <f t="shared" si="2"/>
        <v>39225</v>
      </c>
      <c r="K14" s="77">
        <f t="shared" si="2"/>
        <v>38252</v>
      </c>
      <c r="L14" s="58">
        <f t="shared" si="0"/>
        <v>-973</v>
      </c>
    </row>
    <row r="15" spans="1:12" ht="25.5" customHeight="1">
      <c r="A15" s="39"/>
      <c r="B15" s="41"/>
      <c r="C15" s="41"/>
      <c r="D15" s="41"/>
      <c r="E15" s="42"/>
      <c r="F15" s="172" t="s">
        <v>125</v>
      </c>
      <c r="G15" s="173"/>
      <c r="H15" s="173"/>
      <c r="I15" s="174"/>
      <c r="J15" s="77">
        <f t="shared" si="2"/>
        <v>39225</v>
      </c>
      <c r="K15" s="77">
        <f t="shared" si="2"/>
        <v>38252</v>
      </c>
      <c r="L15" s="58">
        <f t="shared" si="0"/>
        <v>-973</v>
      </c>
    </row>
    <row r="16" spans="1:12" ht="25.5" customHeight="1">
      <c r="A16" s="39"/>
      <c r="B16" s="41"/>
      <c r="C16" s="41"/>
      <c r="D16" s="41"/>
      <c r="E16" s="43"/>
      <c r="F16" s="175" t="s">
        <v>126</v>
      </c>
      <c r="G16" s="176"/>
      <c r="H16" s="176"/>
      <c r="I16" s="177"/>
      <c r="J16" s="78">
        <f>J17</f>
        <v>39225</v>
      </c>
      <c r="K16" s="78">
        <f>K17</f>
        <v>38252</v>
      </c>
      <c r="L16" s="70">
        <f t="shared" si="0"/>
        <v>-973</v>
      </c>
    </row>
    <row r="17" spans="1:12" ht="25.5" customHeight="1" thickBot="1">
      <c r="A17" s="39"/>
      <c r="B17" s="41"/>
      <c r="C17" s="41"/>
      <c r="D17" s="41"/>
      <c r="E17" s="43"/>
      <c r="F17" s="112"/>
      <c r="G17" s="178" t="s">
        <v>132</v>
      </c>
      <c r="H17" s="178"/>
      <c r="I17" s="179"/>
      <c r="J17" s="113">
        <v>39225</v>
      </c>
      <c r="K17" s="113">
        <v>38252</v>
      </c>
      <c r="L17" s="114">
        <f t="shared" si="0"/>
        <v>-973</v>
      </c>
    </row>
    <row r="18" spans="1:12" ht="25.5" customHeight="1" thickBot="1" thickTop="1">
      <c r="A18" s="180" t="s">
        <v>127</v>
      </c>
      <c r="B18" s="181"/>
      <c r="C18" s="181"/>
      <c r="D18" s="181"/>
      <c r="E18" s="181"/>
      <c r="F18" s="181"/>
      <c r="G18" s="181"/>
      <c r="H18" s="181"/>
      <c r="I18" s="182"/>
      <c r="J18" s="115">
        <f>J4</f>
        <v>239225</v>
      </c>
      <c r="K18" s="115">
        <f>K4</f>
        <v>138252</v>
      </c>
      <c r="L18" s="116">
        <f>K18-J18</f>
        <v>-100973</v>
      </c>
    </row>
    <row r="19" spans="1:12" ht="27" customHeight="1">
      <c r="A19" s="46"/>
      <c r="B19" s="46"/>
      <c r="C19" s="46"/>
      <c r="D19" s="46"/>
      <c r="E19" s="46"/>
      <c r="F19" s="46"/>
      <c r="G19" s="46"/>
      <c r="H19" s="46"/>
      <c r="I19" s="46"/>
      <c r="J19" s="32"/>
      <c r="K19" s="32"/>
      <c r="L19" s="47"/>
    </row>
    <row r="20" spans="1:12" ht="27" customHeight="1">
      <c r="A20" s="46"/>
      <c r="B20" s="46"/>
      <c r="C20" s="46"/>
      <c r="D20" s="46"/>
      <c r="E20" s="46"/>
      <c r="F20" s="46"/>
      <c r="G20" s="46"/>
      <c r="H20" s="46"/>
      <c r="I20" s="46"/>
      <c r="J20" s="32"/>
      <c r="K20" s="32"/>
      <c r="L20" s="47"/>
    </row>
    <row r="21" spans="1:12" ht="27" customHeight="1">
      <c r="A21" s="46"/>
      <c r="B21" s="46"/>
      <c r="C21" s="46"/>
      <c r="D21" s="46"/>
      <c r="E21" s="46"/>
      <c r="F21" s="46"/>
      <c r="G21" s="46"/>
      <c r="H21" s="46"/>
      <c r="I21" s="46"/>
      <c r="J21" s="32"/>
      <c r="K21" s="32"/>
      <c r="L21" s="47"/>
    </row>
    <row r="22" spans="1:12" ht="27" customHeight="1">
      <c r="A22" s="46"/>
      <c r="B22" s="46"/>
      <c r="C22" s="46"/>
      <c r="D22" s="46"/>
      <c r="E22" s="46"/>
      <c r="F22" s="46"/>
      <c r="G22" s="46"/>
      <c r="H22" s="46"/>
      <c r="I22" s="46"/>
      <c r="J22" s="32"/>
      <c r="K22" s="32"/>
      <c r="L22" s="47"/>
    </row>
    <row r="23" spans="1:12" ht="27" customHeight="1">
      <c r="A23" s="46"/>
      <c r="B23" s="46"/>
      <c r="C23" s="46"/>
      <c r="D23" s="46"/>
      <c r="E23" s="46"/>
      <c r="F23" s="46"/>
      <c r="G23" s="46"/>
      <c r="H23" s="46"/>
      <c r="I23" s="46"/>
      <c r="J23" s="32"/>
      <c r="K23" s="32"/>
      <c r="L23" s="47"/>
    </row>
    <row r="24" spans="1:12" ht="27" customHeight="1">
      <c r="A24" s="46"/>
      <c r="B24" s="46"/>
      <c r="C24" s="46"/>
      <c r="D24" s="46"/>
      <c r="E24" s="46"/>
      <c r="F24" s="46"/>
      <c r="G24" s="46"/>
      <c r="H24" s="46"/>
      <c r="I24" s="46"/>
      <c r="J24" s="32"/>
      <c r="K24" s="32"/>
      <c r="L24" s="47"/>
    </row>
    <row r="25" spans="1:12" ht="21" customHeight="1">
      <c r="A25" s="46"/>
      <c r="B25" s="46"/>
      <c r="C25" s="46"/>
      <c r="D25" s="46"/>
      <c r="E25" s="46"/>
      <c r="F25" s="46"/>
      <c r="G25" s="46"/>
      <c r="H25" s="46"/>
      <c r="I25" s="46"/>
      <c r="J25" s="32"/>
      <c r="K25" s="32"/>
      <c r="L25" s="47"/>
    </row>
  </sheetData>
  <sheetProtection/>
  <mergeCells count="18">
    <mergeCell ref="A1:D1"/>
    <mergeCell ref="A2:L2"/>
    <mergeCell ref="F3:H3"/>
    <mergeCell ref="A4:I4"/>
    <mergeCell ref="B5:I5"/>
    <mergeCell ref="C6:I6"/>
    <mergeCell ref="D7:I7"/>
    <mergeCell ref="E8:I8"/>
    <mergeCell ref="F9:I9"/>
    <mergeCell ref="F10:I10"/>
    <mergeCell ref="G11:I11"/>
    <mergeCell ref="C12:I12"/>
    <mergeCell ref="D13:I13"/>
    <mergeCell ref="E14:I14"/>
    <mergeCell ref="F15:I15"/>
    <mergeCell ref="F16:I16"/>
    <mergeCell ref="G17:I17"/>
    <mergeCell ref="A18:I18"/>
  </mergeCells>
  <printOptions/>
  <pageMargins left="0.3937007874015748" right="0.3937007874015748" top="0.7874015748031497" bottom="0.7874015748031497" header="0.5118110236220472" footer="0.5118110236220472"/>
  <pageSetup firstPageNumber="15" useFirstPageNumber="1"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8.88671875" defaultRowHeight="13.5"/>
  <cols>
    <col min="1" max="4" width="8.3359375" style="14" customWidth="1"/>
    <col min="5" max="5" width="6.77734375" style="14" customWidth="1"/>
    <col min="6" max="12" width="8.3359375" style="14" customWidth="1"/>
    <col min="13" max="13" width="6.77734375" style="14" customWidth="1"/>
    <col min="14" max="15" width="8.3359375" style="14" customWidth="1"/>
    <col min="16" max="16384" width="8.88671875" style="14" customWidth="1"/>
  </cols>
  <sheetData>
    <row r="1" spans="1:8" ht="21.75">
      <c r="A1" s="147" t="s">
        <v>133</v>
      </c>
      <c r="B1" s="147"/>
      <c r="C1" s="147"/>
      <c r="D1" s="147"/>
      <c r="E1" s="147"/>
      <c r="F1" s="147"/>
      <c r="G1" s="147"/>
      <c r="H1" s="147"/>
    </row>
    <row r="2" ht="19.5" customHeight="1" thickBot="1">
      <c r="O2" s="117" t="s">
        <v>134</v>
      </c>
    </row>
    <row r="3" spans="1:15" ht="24.75" customHeight="1">
      <c r="A3" s="191" t="s">
        <v>135</v>
      </c>
      <c r="B3" s="168" t="s">
        <v>136</v>
      </c>
      <c r="C3" s="193"/>
      <c r="D3" s="193"/>
      <c r="E3" s="193"/>
      <c r="F3" s="193"/>
      <c r="G3" s="193"/>
      <c r="H3" s="193"/>
      <c r="I3" s="168" t="s">
        <v>137</v>
      </c>
      <c r="J3" s="168"/>
      <c r="K3" s="168"/>
      <c r="L3" s="168"/>
      <c r="M3" s="168"/>
      <c r="N3" s="168"/>
      <c r="O3" s="170" t="s">
        <v>138</v>
      </c>
    </row>
    <row r="4" spans="1:15" ht="49.5" customHeight="1" thickBot="1">
      <c r="A4" s="192"/>
      <c r="B4" s="69" t="s">
        <v>139</v>
      </c>
      <c r="C4" s="69" t="s">
        <v>140</v>
      </c>
      <c r="D4" s="69" t="s">
        <v>141</v>
      </c>
      <c r="E4" s="69" t="s">
        <v>142</v>
      </c>
      <c r="F4" s="69" t="s">
        <v>143</v>
      </c>
      <c r="G4" s="69" t="s">
        <v>144</v>
      </c>
      <c r="H4" s="69" t="s">
        <v>145</v>
      </c>
      <c r="I4" s="69" t="s">
        <v>146</v>
      </c>
      <c r="J4" s="69" t="s">
        <v>147</v>
      </c>
      <c r="K4" s="69" t="s">
        <v>148</v>
      </c>
      <c r="L4" s="118" t="s">
        <v>149</v>
      </c>
      <c r="M4" s="69" t="s">
        <v>150</v>
      </c>
      <c r="N4" s="69" t="s">
        <v>145</v>
      </c>
      <c r="O4" s="194"/>
    </row>
    <row r="5" spans="1:15" s="30" customFormat="1" ht="45" customHeight="1" thickTop="1">
      <c r="A5" s="119" t="s">
        <v>151</v>
      </c>
      <c r="B5" s="49">
        <f aca="true" t="shared" si="0" ref="B5:B11">SUM(C5:H5)</f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f aca="true" t="shared" si="1" ref="I5:I11">SUM(J5:N5)</f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58">
        <f aca="true" t="shared" si="2" ref="O5:O11">B5-I5</f>
        <v>0</v>
      </c>
    </row>
    <row r="6" spans="1:15" s="30" customFormat="1" ht="45" customHeight="1">
      <c r="A6" s="120">
        <v>2007</v>
      </c>
      <c r="B6" s="49">
        <f t="shared" si="0"/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f t="shared" si="1"/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58">
        <f t="shared" si="2"/>
        <v>0</v>
      </c>
    </row>
    <row r="7" spans="1:15" s="30" customFormat="1" ht="45" customHeight="1">
      <c r="A7" s="120">
        <v>2008</v>
      </c>
      <c r="B7" s="49">
        <f t="shared" si="0"/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f t="shared" si="1"/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58">
        <f t="shared" si="2"/>
        <v>0</v>
      </c>
    </row>
    <row r="8" spans="1:15" s="30" customFormat="1" ht="45" customHeight="1">
      <c r="A8" s="120">
        <v>2009</v>
      </c>
      <c r="B8" s="49">
        <f t="shared" si="0"/>
        <v>87674</v>
      </c>
      <c r="C8" s="49">
        <v>0</v>
      </c>
      <c r="D8" s="49">
        <v>0</v>
      </c>
      <c r="E8" s="49">
        <v>0</v>
      </c>
      <c r="F8" s="49">
        <v>0</v>
      </c>
      <c r="G8" s="49">
        <v>562</v>
      </c>
      <c r="H8" s="49">
        <v>87112</v>
      </c>
      <c r="I8" s="49">
        <f t="shared" si="1"/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58">
        <f t="shared" si="2"/>
        <v>87674</v>
      </c>
    </row>
    <row r="9" spans="1:15" s="30" customFormat="1" ht="45" customHeight="1">
      <c r="A9" s="120">
        <v>2010</v>
      </c>
      <c r="B9" s="49">
        <f t="shared" si="0"/>
        <v>7864</v>
      </c>
      <c r="C9" s="49">
        <v>0</v>
      </c>
      <c r="D9" s="49">
        <v>0</v>
      </c>
      <c r="E9" s="49">
        <v>0</v>
      </c>
      <c r="F9" s="49">
        <v>0</v>
      </c>
      <c r="G9" s="49">
        <v>1064</v>
      </c>
      <c r="H9" s="49">
        <v>6800</v>
      </c>
      <c r="I9" s="49">
        <f t="shared" si="1"/>
        <v>38340</v>
      </c>
      <c r="J9" s="49">
        <v>38340</v>
      </c>
      <c r="K9" s="49">
        <v>0</v>
      </c>
      <c r="L9" s="49">
        <v>0</v>
      </c>
      <c r="M9" s="49">
        <v>0</v>
      </c>
      <c r="N9" s="49">
        <v>0</v>
      </c>
      <c r="O9" s="58">
        <f t="shared" si="2"/>
        <v>-30476</v>
      </c>
    </row>
    <row r="10" spans="1:15" s="30" customFormat="1" ht="45" customHeight="1">
      <c r="A10" s="121">
        <v>2011</v>
      </c>
      <c r="B10" s="67">
        <f t="shared" si="0"/>
        <v>188834</v>
      </c>
      <c r="C10" s="67">
        <v>83000</v>
      </c>
      <c r="D10" s="67">
        <v>100000</v>
      </c>
      <c r="E10" s="67">
        <v>0</v>
      </c>
      <c r="F10" s="67">
        <v>0</v>
      </c>
      <c r="G10" s="67">
        <v>5834</v>
      </c>
      <c r="H10" s="67">
        <v>0</v>
      </c>
      <c r="I10" s="67">
        <f t="shared" si="1"/>
        <v>200000</v>
      </c>
      <c r="J10" s="67">
        <v>200000</v>
      </c>
      <c r="K10" s="67">
        <v>0</v>
      </c>
      <c r="L10" s="67">
        <v>0</v>
      </c>
      <c r="M10" s="67">
        <v>0</v>
      </c>
      <c r="N10" s="67">
        <v>0</v>
      </c>
      <c r="O10" s="70">
        <f t="shared" si="2"/>
        <v>-11166</v>
      </c>
    </row>
    <row r="11" spans="1:15" s="30" customFormat="1" ht="45" customHeight="1" thickBot="1">
      <c r="A11" s="121">
        <v>2012</v>
      </c>
      <c r="B11" s="67">
        <f t="shared" si="0"/>
        <v>92220</v>
      </c>
      <c r="C11" s="67">
        <v>90000</v>
      </c>
      <c r="D11" s="67">
        <v>0</v>
      </c>
      <c r="E11" s="67">
        <v>0</v>
      </c>
      <c r="F11" s="67">
        <v>0</v>
      </c>
      <c r="G11" s="67">
        <v>2220</v>
      </c>
      <c r="H11" s="67">
        <v>0</v>
      </c>
      <c r="I11" s="67">
        <f t="shared" si="1"/>
        <v>100000</v>
      </c>
      <c r="J11" s="67">
        <v>100000</v>
      </c>
      <c r="K11" s="67">
        <v>0</v>
      </c>
      <c r="L11" s="67">
        <v>0</v>
      </c>
      <c r="M11" s="67">
        <v>0</v>
      </c>
      <c r="N11" s="67">
        <v>0</v>
      </c>
      <c r="O11" s="70">
        <f t="shared" si="2"/>
        <v>-7780</v>
      </c>
    </row>
    <row r="12" spans="1:15" s="30" customFormat="1" ht="45" customHeight="1" thickBot="1" thickTop="1">
      <c r="A12" s="135" t="s">
        <v>154</v>
      </c>
      <c r="B12" s="136">
        <f>SUM(B5:B11)</f>
        <v>376592</v>
      </c>
      <c r="C12" s="136">
        <f aca="true" t="shared" si="3" ref="C12:O12">SUM(C5:C11)</f>
        <v>173000</v>
      </c>
      <c r="D12" s="136">
        <f t="shared" si="3"/>
        <v>100000</v>
      </c>
      <c r="E12" s="136">
        <f t="shared" si="3"/>
        <v>0</v>
      </c>
      <c r="F12" s="136">
        <f t="shared" si="3"/>
        <v>0</v>
      </c>
      <c r="G12" s="136">
        <f t="shared" si="3"/>
        <v>9680</v>
      </c>
      <c r="H12" s="136">
        <f t="shared" si="3"/>
        <v>93912</v>
      </c>
      <c r="I12" s="136">
        <f t="shared" si="3"/>
        <v>338340</v>
      </c>
      <c r="J12" s="136">
        <f t="shared" si="3"/>
        <v>338340</v>
      </c>
      <c r="K12" s="136">
        <f t="shared" si="3"/>
        <v>0</v>
      </c>
      <c r="L12" s="136">
        <f t="shared" si="3"/>
        <v>0</v>
      </c>
      <c r="M12" s="136">
        <f t="shared" si="3"/>
        <v>0</v>
      </c>
      <c r="N12" s="136">
        <f t="shared" si="3"/>
        <v>0</v>
      </c>
      <c r="O12" s="116">
        <f t="shared" si="3"/>
        <v>38252</v>
      </c>
    </row>
  </sheetData>
  <sheetProtection/>
  <mergeCells count="5">
    <mergeCell ref="A1:H1"/>
    <mergeCell ref="A3:A4"/>
    <mergeCell ref="B3:H3"/>
    <mergeCell ref="I3:N3"/>
    <mergeCell ref="O3:O4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7" width="17.3359375" style="14" customWidth="1"/>
    <col min="8" max="16384" width="8.88671875" style="14" customWidth="1"/>
  </cols>
  <sheetData>
    <row r="1" spans="1:6" ht="21.75">
      <c r="A1" s="147" t="s">
        <v>23</v>
      </c>
      <c r="B1" s="147"/>
      <c r="C1" s="147"/>
      <c r="D1" s="147"/>
      <c r="E1" s="147"/>
      <c r="F1" s="147"/>
    </row>
    <row r="2" ht="15" customHeight="1" thickBot="1">
      <c r="G2" s="117" t="s">
        <v>28</v>
      </c>
    </row>
    <row r="3" spans="1:7" ht="33.75" customHeight="1">
      <c r="A3" s="198" t="s">
        <v>40</v>
      </c>
      <c r="B3" s="200" t="s">
        <v>41</v>
      </c>
      <c r="C3" s="202" t="s">
        <v>42</v>
      </c>
      <c r="D3" s="203"/>
      <c r="E3" s="203"/>
      <c r="F3" s="204"/>
      <c r="G3" s="205" t="s">
        <v>43</v>
      </c>
    </row>
    <row r="4" spans="1:7" ht="33.75" customHeight="1" thickBot="1">
      <c r="A4" s="199"/>
      <c r="B4" s="201"/>
      <c r="C4" s="69" t="s">
        <v>55</v>
      </c>
      <c r="D4" s="69" t="s">
        <v>56</v>
      </c>
      <c r="E4" s="69" t="s">
        <v>57</v>
      </c>
      <c r="F4" s="69" t="s">
        <v>44</v>
      </c>
      <c r="G4" s="206"/>
    </row>
    <row r="5" spans="1:7" s="30" customFormat="1" ht="33.75" customHeight="1" thickTop="1">
      <c r="A5" s="137" t="s">
        <v>155</v>
      </c>
      <c r="B5" s="138"/>
      <c r="C5" s="139">
        <f>SUM(C6,C11)</f>
        <v>57198</v>
      </c>
      <c r="D5" s="139">
        <f>SUM(D6,D11)</f>
        <v>46032</v>
      </c>
      <c r="E5" s="139">
        <f>SUM(E6,E11)</f>
        <v>38252</v>
      </c>
      <c r="F5" s="139">
        <f>E5-D5</f>
        <v>-7780</v>
      </c>
      <c r="G5" s="140"/>
    </row>
    <row r="6" spans="1:7" s="30" customFormat="1" ht="33.75" customHeight="1">
      <c r="A6" s="195" t="s">
        <v>152</v>
      </c>
      <c r="B6" s="122" t="s">
        <v>45</v>
      </c>
      <c r="C6" s="123">
        <f>SUM(C7:C10)</f>
        <v>57198</v>
      </c>
      <c r="D6" s="123">
        <f>SUM(D7:D10)</f>
        <v>46032</v>
      </c>
      <c r="E6" s="123">
        <f>SUM(E7:E10)</f>
        <v>38252</v>
      </c>
      <c r="F6" s="123">
        <f aca="true" t="shared" si="0" ref="F6:F11">E6-D6</f>
        <v>-7780</v>
      </c>
      <c r="G6" s="124"/>
    </row>
    <row r="7" spans="1:7" s="30" customFormat="1" ht="33.75" customHeight="1">
      <c r="A7" s="196"/>
      <c r="B7" s="122" t="s">
        <v>153</v>
      </c>
      <c r="C7" s="123">
        <v>57198</v>
      </c>
      <c r="D7" s="123">
        <v>46032</v>
      </c>
      <c r="E7" s="123">
        <v>38252</v>
      </c>
      <c r="F7" s="123">
        <f t="shared" si="0"/>
        <v>-7780</v>
      </c>
      <c r="G7" s="124"/>
    </row>
    <row r="8" spans="1:7" s="30" customFormat="1" ht="33.75" customHeight="1">
      <c r="A8" s="196"/>
      <c r="B8" s="122"/>
      <c r="C8" s="123"/>
      <c r="D8" s="123"/>
      <c r="E8" s="123"/>
      <c r="F8" s="123"/>
      <c r="G8" s="124"/>
    </row>
    <row r="9" spans="1:7" s="30" customFormat="1" ht="33.75" customHeight="1">
      <c r="A9" s="196"/>
      <c r="B9" s="125"/>
      <c r="C9" s="123"/>
      <c r="D9" s="123"/>
      <c r="E9" s="123"/>
      <c r="F9" s="123"/>
      <c r="G9" s="124"/>
    </row>
    <row r="10" spans="1:7" s="30" customFormat="1" ht="33.75" customHeight="1">
      <c r="A10" s="207"/>
      <c r="B10" s="125"/>
      <c r="C10" s="123"/>
      <c r="D10" s="123"/>
      <c r="E10" s="123"/>
      <c r="F10" s="123"/>
      <c r="G10" s="124"/>
    </row>
    <row r="11" spans="1:7" s="30" customFormat="1" ht="33.75" customHeight="1">
      <c r="A11" s="195" t="s">
        <v>46</v>
      </c>
      <c r="B11" s="122" t="s">
        <v>45</v>
      </c>
      <c r="C11" s="123">
        <f>SUM(C12:C15)</f>
        <v>0</v>
      </c>
      <c r="D11" s="123">
        <f>SUM(D12:D15)</f>
        <v>0</v>
      </c>
      <c r="E11" s="123">
        <f>SUM(E12:E15)</f>
        <v>0</v>
      </c>
      <c r="F11" s="123">
        <f t="shared" si="0"/>
        <v>0</v>
      </c>
      <c r="G11" s="124"/>
    </row>
    <row r="12" spans="1:7" s="30" customFormat="1" ht="33.75" customHeight="1">
      <c r="A12" s="196"/>
      <c r="B12" s="125"/>
      <c r="C12" s="123"/>
      <c r="D12" s="123"/>
      <c r="E12" s="123"/>
      <c r="F12" s="123"/>
      <c r="G12" s="124"/>
    </row>
    <row r="13" spans="1:7" s="30" customFormat="1" ht="33.75" customHeight="1">
      <c r="A13" s="196"/>
      <c r="B13" s="125"/>
      <c r="C13" s="123"/>
      <c r="D13" s="123"/>
      <c r="E13" s="123"/>
      <c r="F13" s="123"/>
      <c r="G13" s="124"/>
    </row>
    <row r="14" spans="1:7" s="30" customFormat="1" ht="33.75" customHeight="1">
      <c r="A14" s="196"/>
      <c r="B14" s="125"/>
      <c r="C14" s="123"/>
      <c r="D14" s="123"/>
      <c r="E14" s="123"/>
      <c r="F14" s="123"/>
      <c r="G14" s="124"/>
    </row>
    <row r="15" spans="1:7" s="30" customFormat="1" ht="33.75" customHeight="1" thickBot="1">
      <c r="A15" s="197"/>
      <c r="B15" s="126"/>
      <c r="C15" s="127"/>
      <c r="D15" s="127"/>
      <c r="E15" s="127"/>
      <c r="F15" s="127"/>
      <c r="G15" s="128"/>
    </row>
  </sheetData>
  <sheetProtection/>
  <mergeCells count="7">
    <mergeCell ref="A11:A15"/>
    <mergeCell ref="A1:F1"/>
    <mergeCell ref="A3:A4"/>
    <mergeCell ref="B3:B4"/>
    <mergeCell ref="C3:F3"/>
    <mergeCell ref="G3:G4"/>
    <mergeCell ref="A6:A10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</v>
      </c>
      <c r="C1" s="2" t="b">
        <f>"XL4Poppy"</f>
        <v>0</v>
      </c>
    </row>
    <row r="2" ht="13.5" thickBot="1">
      <c r="A2" s="1" t="s">
        <v>2</v>
      </c>
    </row>
    <row r="3" spans="1:3" ht="13.5" thickBot="1">
      <c r="A3" s="3" t="s">
        <v>3</v>
      </c>
      <c r="C3" s="4" t="s">
        <v>4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5</v>
      </c>
      <c r="C7" s="5" t="e">
        <f>=</f>
        <v>#NAME?</v>
      </c>
    </row>
    <row r="8" spans="1:3" ht="12.75">
      <c r="A8" s="7" t="s">
        <v>6</v>
      </c>
      <c r="C8" s="5" t="e">
        <f>=</f>
        <v>#NAME?</v>
      </c>
    </row>
    <row r="9" spans="1:3" ht="12.75">
      <c r="A9" s="8" t="s">
        <v>7</v>
      </c>
      <c r="C9" s="5" t="e">
        <f>FALSE</f>
        <v>#NAME?</v>
      </c>
    </row>
    <row r="10" spans="1:3" ht="12.75">
      <c r="A10" s="7" t="s">
        <v>8</v>
      </c>
      <c r="C10" s="5" t="b">
        <f>A21</f>
        <v>0</v>
      </c>
    </row>
    <row r="11" spans="1:3" ht="13.5" thickBot="1">
      <c r="A11" s="9" t="s">
        <v>9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10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11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12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13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2011-12-22T01:36:05Z</cp:lastPrinted>
  <dcterms:created xsi:type="dcterms:W3CDTF">1999-10-30T05:59:07Z</dcterms:created>
  <dcterms:modified xsi:type="dcterms:W3CDTF">2011-12-22T02:15:04Z</dcterms:modified>
  <cp:category/>
  <cp:version/>
  <cp:contentType/>
  <cp:contentStatus/>
</cp:coreProperties>
</file>