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자금수지총괄 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'1.운용총칙'!$A$1:$G$24</definedName>
    <definedName name="_xlnm.Print_Area" localSheetId="2">'2-가.자금수지총괄 '!$A$1:$H$16</definedName>
    <definedName name="_xlnm.Print_Area" localSheetId="3">'2-나. 수입계획'!$A$1:$H$14</definedName>
    <definedName name="_xlnm.Print_Area" localSheetId="4">'2-다. 지출계획'!$A$1:$L$12</definedName>
    <definedName name="_xlnm.Print_Area" localSheetId="0">'표지'!$A$1:$N$13</definedName>
  </definedNames>
  <calcPr fullCalcOnLoad="1"/>
</workbook>
</file>

<file path=xl/sharedStrings.xml><?xml version="1.0" encoding="utf-8"?>
<sst xmlns="http://schemas.openxmlformats.org/spreadsheetml/2006/main" count="153" uniqueCount="144">
  <si>
    <t>지  출  합  계</t>
  </si>
  <si>
    <t>산 출 내 역</t>
  </si>
  <si>
    <t>(단위 : 천원)</t>
  </si>
  <si>
    <t>기타</t>
  </si>
  <si>
    <t>계(A)</t>
  </si>
  <si>
    <t>융자금</t>
  </si>
  <si>
    <t>이자
수입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</si>
  <si>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</si>
  <si>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</si>
  <si>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</si>
  <si>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</si>
  <si>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</si>
  <si>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</si>
  <si>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</si>
  <si>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</si>
  <si>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</si>
  <si>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</si>
  <si>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</si>
  <si>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</si>
  <si>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</si>
  <si>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</si>
  <si>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</si>
  <si>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</si>
  <si>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</si>
  <si>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</si>
  <si>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</si>
  <si>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>장</t>
  </si>
  <si>
    <t>관</t>
  </si>
  <si>
    <t>항</t>
  </si>
  <si>
    <t>목</t>
  </si>
  <si>
    <t>나. 수입계획</t>
  </si>
  <si>
    <t>부문</t>
  </si>
  <si>
    <t>정책</t>
  </si>
  <si>
    <t>단위</t>
  </si>
  <si>
    <t>세부</t>
  </si>
  <si>
    <t xml:space="preserve">   다. 지출계획</t>
  </si>
  <si>
    <t>계(B)</t>
  </si>
  <si>
    <t>3. 연도별 기금조성 및 집행현황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</si>
  <si>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</si>
  <si>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</si>
  <si>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</si>
  <si>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</si>
  <si>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</si>
  <si>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</si>
  <si>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</si>
  <si>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</si>
  <si>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</si>
  <si>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602 예치금</t>
  </si>
  <si>
    <t>1. 운용총칙</t>
  </si>
  <si>
    <t>(1) 기금조성 현황</t>
  </si>
  <si>
    <t>비  고</t>
  </si>
  <si>
    <t>잔  액
(A-B)</t>
  </si>
  <si>
    <t>조       성       액</t>
  </si>
  <si>
    <t>집        행        액</t>
  </si>
  <si>
    <t>출연금</t>
  </si>
  <si>
    <t>보조금</t>
  </si>
  <si>
    <t>차입금</t>
  </si>
  <si>
    <t>차입금
원리금
상환</t>
  </si>
  <si>
    <r>
      <t xml:space="preserve">융자금
회수
</t>
    </r>
    <r>
      <rPr>
        <b/>
        <sz val="9"/>
        <rFont val="HY견명조"/>
        <family val="1"/>
      </rPr>
      <t>(이자포함)</t>
    </r>
  </si>
  <si>
    <t>고유목적
사 업 비</t>
  </si>
  <si>
    <t xml:space="preserve">    가. 기금설치 개요</t>
  </si>
  <si>
    <t>재   무   과</t>
  </si>
  <si>
    <t>(1) 설치근거 : 부산광역시 사하구 청사건립기금 설치 및 운용조례</t>
  </si>
  <si>
    <t>(2) 설치목적 : 사하구 신청사 건립을 위한 재원마련</t>
  </si>
  <si>
    <t>(3) 설치년도 : 2003년(조례 제정일 2002.12.26)</t>
  </si>
  <si>
    <t>(1) 기금사업의 목표 : 사하구 신청사 건립</t>
  </si>
  <si>
    <t xml:space="preserve">    ○ 신청사 건립기금 운영 및 관리</t>
  </si>
  <si>
    <t>(2) 재원조성 : 일반회계 출연금,부산광역시 보조금, 기금운영에서 발생하는 수익금</t>
  </si>
  <si>
    <t>(3) 지원기준 : 부산광역시 사하구 청사건립기금 설치 및 운용조례</t>
  </si>
  <si>
    <t>(4) 지원대상 : 신청사 건립</t>
  </si>
  <si>
    <t>일반행정</t>
  </si>
  <si>
    <t>보전지출</t>
  </si>
  <si>
    <t>(단위 :  천원)</t>
  </si>
  <si>
    <t xml:space="preserve">(2) 2012년도 기금사업 개요 </t>
  </si>
  <si>
    <t>2012년도 조성계획</t>
  </si>
  <si>
    <t>2011년도말
현재액(A)</t>
  </si>
  <si>
    <t>2012년도말 현재액
(A + B)</t>
  </si>
  <si>
    <t>2010년도말
현재액</t>
  </si>
  <si>
    <t>2012년도말
현재액(B)</t>
  </si>
  <si>
    <t>조직</t>
  </si>
  <si>
    <t>재무과</t>
  </si>
  <si>
    <t>2. 자금운용계획</t>
  </si>
  <si>
    <t xml:space="preserve">  가. 자금수지총괄</t>
  </si>
  <si>
    <t>(단위 : 천원)</t>
  </si>
  <si>
    <t xml:space="preserve">수  입 </t>
  </si>
  <si>
    <t xml:space="preserve">지  출  </t>
  </si>
  <si>
    <t>항   목</t>
  </si>
  <si>
    <t>전년도
수입액</t>
  </si>
  <si>
    <t>수입액</t>
  </si>
  <si>
    <t>증 감</t>
  </si>
  <si>
    <t>전년도
지출액</t>
  </si>
  <si>
    <t>전년도
지출액</t>
  </si>
  <si>
    <t>지출액</t>
  </si>
  <si>
    <t>지출액</t>
  </si>
  <si>
    <t xml:space="preserve"> 출   연   금</t>
  </si>
  <si>
    <t xml:space="preserve"> 고유목적사업비</t>
  </si>
  <si>
    <t xml:space="preserve"> 보   조   금</t>
  </si>
  <si>
    <t xml:space="preserve"> 융   자   금</t>
  </si>
  <si>
    <t>차   입   금</t>
  </si>
  <si>
    <t>인력운영비</t>
  </si>
  <si>
    <t>융자금회수
(이자포함)</t>
  </si>
  <si>
    <t>기 본 경 비</t>
  </si>
  <si>
    <t>예탁금상환금</t>
  </si>
  <si>
    <t>예   탁   금</t>
  </si>
  <si>
    <t>예치금회수</t>
  </si>
  <si>
    <t>예   치   금</t>
  </si>
  <si>
    <t>예   수   금</t>
  </si>
  <si>
    <t>차입원리금상환</t>
  </si>
  <si>
    <t>이 자 수 입</t>
  </si>
  <si>
    <t xml:space="preserve"> 예수금원리금상환</t>
  </si>
  <si>
    <t>기 타 지 출</t>
  </si>
  <si>
    <t>(단위 : 천원)</t>
  </si>
  <si>
    <t>편성목
통계목</t>
  </si>
  <si>
    <t>증  감</t>
  </si>
  <si>
    <t>여유자금 예치</t>
  </si>
  <si>
    <t xml:space="preserve">   01 예치금</t>
  </si>
  <si>
    <t xml:space="preserve">○ 예치금                                                        27,331,000원 </t>
  </si>
  <si>
    <t>인력운영비  
및
기본경비</t>
  </si>
  <si>
    <t>2006년
까지</t>
  </si>
  <si>
    <t>부산은행</t>
  </si>
  <si>
    <t>(단위 : 천원)</t>
  </si>
  <si>
    <t>수입항목</t>
  </si>
  <si>
    <t>전년도
수입액(A)</t>
  </si>
  <si>
    <t>수입액
(B)</t>
  </si>
  <si>
    <t>증  감
(B-A)</t>
  </si>
  <si>
    <t>산출내역</t>
  </si>
  <si>
    <t>200 세외수입</t>
  </si>
  <si>
    <t>210 경상적세외수입</t>
  </si>
  <si>
    <t>216 이자수입</t>
  </si>
  <si>
    <t>216-01
공공예금이자수입</t>
  </si>
  <si>
    <t>600 지방채및예치금회수</t>
  </si>
  <si>
    <t>630 예치금회수</t>
  </si>
  <si>
    <t>631 예치금회수</t>
  </si>
  <si>
    <t>631-01
예치금회수</t>
  </si>
  <si>
    <t>수 입 합 계</t>
  </si>
  <si>
    <t>○예치금 회수                                      26,485,000원</t>
  </si>
  <si>
    <t>재무활동(재무과)</t>
  </si>
  <si>
    <t>합    계</t>
  </si>
  <si>
    <t>합    계</t>
  </si>
  <si>
    <t>합 계</t>
  </si>
  <si>
    <t>○기금예치금 이자수입                22,396,000원*3.2%</t>
  </si>
  <si>
    <t>○예치금 이자수입                        4,086,000원*3.2%</t>
  </si>
  <si>
    <t xml:space="preserve"> 기 타 수 입</t>
  </si>
  <si>
    <t>청사건립기금 운용계획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</si>
</sst>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  <numFmt numFmtId="197" formatCode="_-* #,##0.0_-;\-* #,##0.0_-;_-* &quot;-&quot;_-;_-@_-"/>
    <numFmt numFmtId="198" formatCode="_-* #,##0.00_-;\-* #,##0.00_-;_-* &quot;-&quot;_-;_-@_-"/>
    <numFmt numFmtId="199" formatCode="_-* #,##0.000_-;\-* #,##0.000_-;_-* &quot;-&quot;_-;_-@_-"/>
  </numFmts>
  <fonts count="6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24"/>
      <name val="HY견명조"/>
      <family val="1"/>
    </font>
    <font>
      <b/>
      <sz val="9"/>
      <name val="HY견명조"/>
      <family val="1"/>
    </font>
    <font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01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1" fontId="15" fillId="0" borderId="20" xfId="49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1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3" fontId="1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horizontal="right"/>
    </xf>
    <xf numFmtId="3" fontId="15" fillId="0" borderId="0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center" vertical="center" shrinkToFit="1"/>
    </xf>
    <xf numFmtId="178" fontId="15" fillId="0" borderId="22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1" xfId="0" applyNumberFormat="1" applyFont="1" applyFill="1" applyBorder="1" applyAlignment="1">
      <alignment horizontal="right" vertical="center" shrinkToFit="1"/>
    </xf>
    <xf numFmtId="178" fontId="16" fillId="0" borderId="23" xfId="0" applyNumberFormat="1" applyFont="1" applyFill="1" applyBorder="1" applyAlignment="1">
      <alignment horizontal="right" vertical="center" shrinkToFit="1"/>
    </xf>
    <xf numFmtId="197" fontId="16" fillId="0" borderId="2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41" fontId="16" fillId="0" borderId="20" xfId="49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/>
    </xf>
    <xf numFmtId="176" fontId="18" fillId="34" borderId="25" xfId="0" applyNumberFormat="1" applyFont="1" applyFill="1" applyBorder="1" applyAlignment="1">
      <alignment horizontal="center" vertical="center" shrinkToFit="1"/>
    </xf>
    <xf numFmtId="176" fontId="18" fillId="34" borderId="26" xfId="0" applyNumberFormat="1" applyFont="1" applyFill="1" applyBorder="1" applyAlignment="1">
      <alignment horizontal="center" vertical="center" wrapText="1" shrinkToFit="1"/>
    </xf>
    <xf numFmtId="176" fontId="18" fillId="34" borderId="26" xfId="0" applyNumberFormat="1" applyFont="1" applyFill="1" applyBorder="1" applyAlignment="1">
      <alignment horizontal="center" vertical="center" shrinkToFit="1"/>
    </xf>
    <xf numFmtId="176" fontId="18" fillId="34" borderId="27" xfId="0" applyNumberFormat="1" applyFont="1" applyFill="1" applyBorder="1" applyAlignment="1">
      <alignment horizontal="center" vertical="center" wrapText="1" shrinkToFit="1"/>
    </xf>
    <xf numFmtId="3" fontId="18" fillId="0" borderId="28" xfId="0" applyNumberFormat="1" applyFont="1" applyBorder="1" applyAlignment="1">
      <alignment horizontal="center" vertical="center" shrinkToFit="1"/>
    </xf>
    <xf numFmtId="41" fontId="18" fillId="0" borderId="17" xfId="50" applyFont="1" applyFill="1" applyBorder="1" applyAlignment="1">
      <alignment horizontal="center" vertical="center" shrinkToFit="1"/>
    </xf>
    <xf numFmtId="3" fontId="16" fillId="0" borderId="29" xfId="0" applyNumberFormat="1" applyFont="1" applyBorder="1" applyAlignment="1">
      <alignment horizontal="center" vertical="center" shrinkToFit="1"/>
    </xf>
    <xf numFmtId="3" fontId="16" fillId="0" borderId="20" xfId="50" applyNumberFormat="1" applyFont="1" applyFill="1" applyBorder="1" applyAlignment="1">
      <alignment vertical="center" shrinkToFit="1"/>
    </xf>
    <xf numFmtId="178" fontId="16" fillId="0" borderId="20" xfId="5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horizontal="center" vertical="center" shrinkToFit="1"/>
    </xf>
    <xf numFmtId="3" fontId="16" fillId="0" borderId="20" xfId="0" applyNumberFormat="1" applyFont="1" applyFill="1" applyBorder="1" applyAlignment="1">
      <alignment vertical="center" shrinkToFit="1"/>
    </xf>
    <xf numFmtId="178" fontId="16" fillId="0" borderId="21" xfId="50" applyNumberFormat="1" applyFont="1" applyFill="1" applyBorder="1" applyAlignment="1">
      <alignment horizontal="right" vertical="center" shrinkToFit="1"/>
    </xf>
    <xf numFmtId="3" fontId="16" fillId="0" borderId="29" xfId="0" applyNumberFormat="1" applyFont="1" applyBorder="1" applyAlignment="1">
      <alignment horizontal="center" vertical="center" wrapText="1" shrinkToFit="1"/>
    </xf>
    <xf numFmtId="3" fontId="16" fillId="0" borderId="30" xfId="0" applyNumberFormat="1" applyFont="1" applyBorder="1" applyAlignment="1">
      <alignment horizontal="center" vertical="center" wrapText="1" shrinkToFit="1"/>
    </xf>
    <xf numFmtId="3" fontId="16" fillId="0" borderId="19" xfId="50" applyNumberFormat="1" applyFont="1" applyFill="1" applyBorder="1" applyAlignment="1">
      <alignment vertical="center" shrinkToFit="1"/>
    </xf>
    <xf numFmtId="178" fontId="16" fillId="0" borderId="19" xfId="50" applyNumberFormat="1" applyFont="1" applyFill="1" applyBorder="1" applyAlignment="1">
      <alignment vertical="center" shrinkToFit="1"/>
    </xf>
    <xf numFmtId="3" fontId="16" fillId="0" borderId="19" xfId="0" applyNumberFormat="1" applyFont="1" applyFill="1" applyBorder="1" applyAlignment="1">
      <alignment horizontal="center" vertical="center" shrinkToFit="1"/>
    </xf>
    <xf numFmtId="178" fontId="16" fillId="0" borderId="22" xfId="50" applyNumberFormat="1" applyFont="1" applyFill="1" applyBorder="1" applyAlignment="1">
      <alignment horizontal="right" vertical="center" shrinkToFit="1"/>
    </xf>
    <xf numFmtId="41" fontId="16" fillId="0" borderId="21" xfId="49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8" fillId="34" borderId="31" xfId="0" applyFont="1" applyFill="1" applyBorder="1" applyAlignment="1">
      <alignment horizontal="center" vertical="center" wrapText="1" shrinkToFit="1"/>
    </xf>
    <xf numFmtId="0" fontId="18" fillId="34" borderId="32" xfId="0" applyFont="1" applyFill="1" applyBorder="1" applyAlignment="1">
      <alignment horizontal="center" vertical="center" wrapText="1" shrinkToFit="1"/>
    </xf>
    <xf numFmtId="0" fontId="18" fillId="34" borderId="33" xfId="0" applyFont="1" applyFill="1" applyBorder="1" applyAlignment="1">
      <alignment vertical="center" wrapText="1" shrinkToFit="1"/>
    </xf>
    <xf numFmtId="0" fontId="18" fillId="34" borderId="34" xfId="0" applyNumberFormat="1" applyFont="1" applyFill="1" applyBorder="1" applyAlignment="1">
      <alignment horizontal="center" vertical="center" wrapText="1" shrinkToFit="1"/>
    </xf>
    <xf numFmtId="0" fontId="18" fillId="34" borderId="33" xfId="0" applyFont="1" applyFill="1" applyBorder="1" applyAlignment="1">
      <alignment horizontal="center" vertical="center" wrapText="1" shrinkToFit="1"/>
    </xf>
    <xf numFmtId="0" fontId="18" fillId="34" borderId="35" xfId="0" applyFont="1" applyFill="1" applyBorder="1" applyAlignment="1">
      <alignment horizontal="center" vertical="center" wrapText="1" shrinkToFit="1"/>
    </xf>
    <xf numFmtId="3" fontId="16" fillId="0" borderId="36" xfId="0" applyNumberFormat="1" applyFont="1" applyFill="1" applyBorder="1" applyAlignment="1">
      <alignment horizontal="right" vertical="center" shrinkToFit="1"/>
    </xf>
    <xf numFmtId="178" fontId="16" fillId="0" borderId="37" xfId="0" applyNumberFormat="1" applyFont="1" applyFill="1" applyBorder="1" applyAlignment="1">
      <alignment horizontal="right" vertical="center" shrinkToFit="1"/>
    </xf>
    <xf numFmtId="0" fontId="16" fillId="0" borderId="38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3" fontId="16" fillId="0" borderId="40" xfId="0" applyNumberFormat="1" applyFont="1" applyFill="1" applyBorder="1" applyAlignment="1">
      <alignment horizontal="right" vertical="center" shrinkToFit="1"/>
    </xf>
    <xf numFmtId="178" fontId="16" fillId="0" borderId="41" xfId="0" applyNumberFormat="1" applyFont="1" applyFill="1" applyBorder="1" applyAlignment="1">
      <alignment horizontal="right" vertical="center" shrinkToFit="1"/>
    </xf>
    <xf numFmtId="3" fontId="16" fillId="0" borderId="42" xfId="0" applyNumberFormat="1" applyFont="1" applyFill="1" applyBorder="1" applyAlignment="1">
      <alignment horizontal="right" vertical="center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0" fontId="16" fillId="0" borderId="43" xfId="0" applyFont="1" applyBorder="1" applyAlignment="1">
      <alignment vertical="center" wrapText="1" shrinkToFit="1"/>
    </xf>
    <xf numFmtId="3" fontId="16" fillId="0" borderId="44" xfId="0" applyNumberFormat="1" applyFont="1" applyFill="1" applyBorder="1" applyAlignment="1">
      <alignment horizontal="right" vertical="center" shrinkToFit="1"/>
    </xf>
    <xf numFmtId="178" fontId="16" fillId="0" borderId="45" xfId="0" applyNumberFormat="1" applyFont="1" applyFill="1" applyBorder="1" applyAlignment="1">
      <alignment horizontal="right" vertical="center" shrinkToFit="1"/>
    </xf>
    <xf numFmtId="3" fontId="18" fillId="0" borderId="46" xfId="0" applyNumberFormat="1" applyFont="1" applyBorder="1" applyAlignment="1">
      <alignment horizontal="right" vertical="center" wrapText="1" shrinkToFit="1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0" fontId="18" fillId="34" borderId="26" xfId="0" applyFont="1" applyFill="1" applyBorder="1" applyAlignment="1">
      <alignment horizontal="center" vertical="center" wrapText="1"/>
    </xf>
    <xf numFmtId="0" fontId="25" fillId="34" borderId="26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8" fillId="34" borderId="2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41" fontId="16" fillId="0" borderId="20" xfId="49" applyNumberFormat="1" applyFont="1" applyFill="1" applyBorder="1" applyAlignment="1">
      <alignment vertical="center" wrapText="1"/>
    </xf>
    <xf numFmtId="178" fontId="16" fillId="0" borderId="18" xfId="0" applyNumberFormat="1" applyFont="1" applyFill="1" applyBorder="1" applyAlignment="1">
      <alignment vertical="center" shrinkToFit="1"/>
    </xf>
    <xf numFmtId="0" fontId="16" fillId="0" borderId="38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 wrapText="1"/>
    </xf>
    <xf numFmtId="41" fontId="16" fillId="0" borderId="18" xfId="49" applyNumberFormat="1" applyFont="1" applyFill="1" applyBorder="1" applyAlignment="1">
      <alignment vertical="center" wrapText="1"/>
    </xf>
    <xf numFmtId="41" fontId="16" fillId="0" borderId="41" xfId="49" applyFont="1" applyFill="1" applyBorder="1" applyAlignment="1">
      <alignment vertical="center" wrapText="1"/>
    </xf>
    <xf numFmtId="178" fontId="18" fillId="0" borderId="47" xfId="0" applyNumberFormat="1" applyFont="1" applyFill="1" applyBorder="1" applyAlignment="1">
      <alignment horizontal="right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3" fontId="18" fillId="0" borderId="17" xfId="50" applyNumberFormat="1" applyFont="1" applyFill="1" applyBorder="1" applyAlignment="1">
      <alignment horizontal="right" vertical="center" shrinkToFit="1"/>
    </xf>
    <xf numFmtId="178" fontId="18" fillId="0" borderId="17" xfId="50" applyNumberFormat="1" applyFont="1" applyFill="1" applyBorder="1" applyAlignment="1">
      <alignment horizontal="right" vertical="center" shrinkToFit="1"/>
    </xf>
    <xf numFmtId="178" fontId="18" fillId="0" borderId="23" xfId="50" applyNumberFormat="1" applyFont="1" applyFill="1" applyBorder="1" applyAlignment="1">
      <alignment horizontal="right" vertical="center" shrinkToFit="1"/>
    </xf>
    <xf numFmtId="41" fontId="18" fillId="0" borderId="46" xfId="49" applyNumberFormat="1" applyFont="1" applyFill="1" applyBorder="1" applyAlignment="1">
      <alignment vertical="center" wrapText="1"/>
    </xf>
    <xf numFmtId="178" fontId="18" fillId="0" borderId="46" xfId="49" applyNumberFormat="1" applyFont="1" applyFill="1" applyBorder="1" applyAlignment="1">
      <alignment vertical="center" wrapText="1"/>
    </xf>
    <xf numFmtId="0" fontId="16" fillId="0" borderId="48" xfId="0" applyFont="1" applyFill="1" applyBorder="1" applyAlignment="1">
      <alignment vertical="center"/>
    </xf>
    <xf numFmtId="0" fontId="18" fillId="0" borderId="49" xfId="0" applyFont="1" applyBorder="1" applyAlignment="1">
      <alignment horizontal="center" vertical="center" shrinkToFit="1"/>
    </xf>
    <xf numFmtId="3" fontId="18" fillId="0" borderId="46" xfId="0" applyNumberFormat="1" applyFont="1" applyFill="1" applyBorder="1" applyAlignment="1">
      <alignment horizontal="right" vertical="center" shrinkToFit="1"/>
    </xf>
    <xf numFmtId="0" fontId="17" fillId="0" borderId="28" xfId="0" applyFont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 shrinkToFit="1"/>
    </xf>
    <xf numFmtId="178" fontId="17" fillId="0" borderId="17" xfId="0" applyNumberFormat="1" applyFont="1" applyFill="1" applyBorder="1" applyAlignment="1">
      <alignment horizontal="right" vertical="center" shrinkToFit="1"/>
    </xf>
    <xf numFmtId="178" fontId="17" fillId="0" borderId="23" xfId="0" applyNumberFormat="1" applyFont="1" applyFill="1" applyBorder="1" applyAlignment="1">
      <alignment horizontal="right" vertical="center" shrinkToFi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41" fontId="16" fillId="0" borderId="17" xfId="49" applyNumberFormat="1" applyFont="1" applyFill="1" applyBorder="1" applyAlignment="1">
      <alignment vertical="center" wrapText="1"/>
    </xf>
    <xf numFmtId="178" fontId="16" fillId="0" borderId="17" xfId="0" applyNumberFormat="1" applyFont="1" applyFill="1" applyBorder="1" applyAlignment="1">
      <alignment vertical="center" shrinkToFit="1"/>
    </xf>
    <xf numFmtId="41" fontId="16" fillId="0" borderId="23" xfId="49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176" fontId="18" fillId="34" borderId="51" xfId="0" applyNumberFormat="1" applyFont="1" applyFill="1" applyBorder="1" applyAlignment="1">
      <alignment horizontal="center" vertical="center" shrinkToFit="1"/>
    </xf>
    <xf numFmtId="176" fontId="18" fillId="34" borderId="52" xfId="0" applyNumberFormat="1" applyFont="1" applyFill="1" applyBorder="1" applyAlignment="1">
      <alignment horizontal="center" vertical="center" shrinkToFit="1"/>
    </xf>
    <xf numFmtId="176" fontId="18" fillId="34" borderId="37" xfId="0" applyNumberFormat="1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56" xfId="0" applyFont="1" applyBorder="1" applyAlignment="1">
      <alignment horizontal="right"/>
    </xf>
    <xf numFmtId="0" fontId="18" fillId="34" borderId="57" xfId="0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horizontal="center" vertical="center" wrapText="1" shrinkToFit="1"/>
    </xf>
    <xf numFmtId="0" fontId="18" fillId="34" borderId="58" xfId="0" applyFont="1" applyFill="1" applyBorder="1" applyAlignment="1">
      <alignment horizontal="center" vertical="center" wrapText="1" shrinkToFit="1"/>
    </xf>
    <xf numFmtId="0" fontId="16" fillId="0" borderId="59" xfId="0" applyFont="1" applyBorder="1" applyAlignment="1">
      <alignment horizontal="left" vertical="center" wrapText="1" shrinkToFit="1"/>
    </xf>
    <xf numFmtId="0" fontId="16" fillId="0" borderId="60" xfId="0" applyFont="1" applyBorder="1" applyAlignment="1">
      <alignment horizontal="left" vertical="center" wrapText="1" shrinkToFit="1"/>
    </xf>
    <xf numFmtId="0" fontId="16" fillId="0" borderId="24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50" xfId="0" applyFont="1" applyBorder="1" applyAlignment="1">
      <alignment horizontal="left" vertical="center" wrapText="1" shrinkToFit="1"/>
    </xf>
    <xf numFmtId="0" fontId="16" fillId="0" borderId="40" xfId="0" applyFont="1" applyBorder="1" applyAlignment="1">
      <alignment horizontal="left" vertical="center" wrapText="1" shrinkToFit="1"/>
    </xf>
    <xf numFmtId="0" fontId="16" fillId="0" borderId="61" xfId="0" applyFont="1" applyBorder="1" applyAlignment="1">
      <alignment horizontal="left" vertical="center" wrapText="1" shrinkToFit="1"/>
    </xf>
    <xf numFmtId="0" fontId="16" fillId="0" borderId="62" xfId="0" applyFont="1" applyBorder="1" applyAlignment="1">
      <alignment horizontal="left" vertical="center" wrapText="1" shrinkToFit="1"/>
    </xf>
    <xf numFmtId="0" fontId="16" fillId="0" borderId="63" xfId="0" applyFont="1" applyFill="1" applyBorder="1" applyAlignment="1">
      <alignment horizontal="left" vertical="center" wrapText="1" shrinkToFit="1"/>
    </xf>
    <xf numFmtId="0" fontId="16" fillId="0" borderId="64" xfId="0" applyFont="1" applyFill="1" applyBorder="1" applyAlignment="1">
      <alignment horizontal="left" vertical="center" wrapText="1" shrinkToFit="1"/>
    </xf>
    <xf numFmtId="0" fontId="18" fillId="0" borderId="54" xfId="0" applyFont="1" applyBorder="1" applyAlignment="1">
      <alignment horizontal="center" vertical="center" wrapText="1" shrinkToFit="1"/>
    </xf>
    <xf numFmtId="0" fontId="18" fillId="0" borderId="55" xfId="0" applyFont="1" applyBorder="1" applyAlignment="1">
      <alignment horizontal="center" vertical="center" wrapText="1" shrinkToFit="1"/>
    </xf>
    <xf numFmtId="0" fontId="18" fillId="0" borderId="65" xfId="0" applyFont="1" applyBorder="1" applyAlignment="1">
      <alignment horizontal="center" vertical="center" wrapText="1" shrinkToFit="1"/>
    </xf>
    <xf numFmtId="0" fontId="18" fillId="34" borderId="51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67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8.88671875" defaultRowHeight="13.5"/>
  <sheetData>
    <row r="1" spans="1:14" s="38" customFormat="1" ht="30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38" customFormat="1" ht="30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38" customFormat="1" ht="49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38" customFormat="1" ht="37.5" customHeight="1">
      <c r="A4" s="138" t="s">
        <v>143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s="41" customFormat="1" ht="49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38" customFormat="1" ht="30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38" customFormat="1" ht="30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s="38" customFormat="1" ht="30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38" customFormat="1" ht="30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s="38" customFormat="1" ht="30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s="38" customFormat="1" ht="30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38" customFormat="1" ht="30" customHeight="1">
      <c r="A12" s="137" t="s">
        <v>61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s="38" customFormat="1" ht="30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s="38" customFormat="1" ht="30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</sheetData>
  <sheetProtection selectLockedCells="1" selectUnlockedCells="1"/>
  <mergeCells count="2">
    <mergeCell ref="A4:N4"/>
    <mergeCell ref="A12:N1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Normal="70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8.4453125" style="14" customWidth="1"/>
    <col min="2" max="2" width="20.10546875" style="14" customWidth="1"/>
    <col min="3" max="3" width="15.77734375" style="14" customWidth="1"/>
    <col min="4" max="4" width="14.10546875" style="14" customWidth="1"/>
    <col min="5" max="5" width="15.77734375" style="14" customWidth="1"/>
    <col min="6" max="6" width="17.77734375" style="14" customWidth="1"/>
    <col min="7" max="7" width="13.88671875" style="14" customWidth="1"/>
    <col min="8" max="8" width="6.5546875" style="14" hidden="1" customWidth="1"/>
    <col min="9" max="16384" width="8.88671875" style="14" customWidth="1"/>
  </cols>
  <sheetData>
    <row r="2" spans="1:7" ht="37.5" customHeight="1">
      <c r="A2" s="139" t="s">
        <v>143</v>
      </c>
      <c r="B2" s="139"/>
      <c r="C2" s="139"/>
      <c r="D2" s="139"/>
      <c r="E2" s="139"/>
      <c r="F2" s="139"/>
      <c r="G2" s="139"/>
    </row>
    <row r="3" ht="6.75" customHeight="1"/>
    <row r="4" spans="1:3" ht="22.5" customHeight="1">
      <c r="A4" s="143" t="s">
        <v>48</v>
      </c>
      <c r="B4" s="143"/>
      <c r="C4" s="143"/>
    </row>
    <row r="5" ht="6.75" customHeight="1"/>
    <row r="6" ht="22.5" customHeight="1">
      <c r="A6" s="15" t="s">
        <v>60</v>
      </c>
    </row>
    <row r="7" s="16" customFormat="1" ht="21.75" customHeight="1">
      <c r="B7" s="16" t="s">
        <v>62</v>
      </c>
    </row>
    <row r="8" s="16" customFormat="1" ht="21.75" customHeight="1">
      <c r="B8" s="16" t="s">
        <v>63</v>
      </c>
    </row>
    <row r="9" s="16" customFormat="1" ht="21.75" customHeight="1">
      <c r="B9" s="16" t="s">
        <v>64</v>
      </c>
    </row>
    <row r="10" ht="6.75" customHeight="1"/>
    <row r="11" ht="22.5" customHeight="1">
      <c r="A11" s="15" t="s">
        <v>24</v>
      </c>
    </row>
    <row r="12" s="16" customFormat="1" ht="21.75" customHeight="1">
      <c r="B12" s="16" t="s">
        <v>65</v>
      </c>
    </row>
    <row r="13" s="16" customFormat="1" ht="21.75" customHeight="1">
      <c r="B13" s="16" t="s">
        <v>73</v>
      </c>
    </row>
    <row r="14" s="16" customFormat="1" ht="21.75" customHeight="1">
      <c r="B14" s="16" t="s">
        <v>66</v>
      </c>
    </row>
    <row r="15" s="16" customFormat="1" ht="6.75" customHeight="1"/>
    <row r="16" ht="23.25" customHeight="1">
      <c r="A16" s="15" t="s">
        <v>25</v>
      </c>
    </row>
    <row r="17" ht="23.25" customHeight="1">
      <c r="B17" s="16" t="s">
        <v>49</v>
      </c>
    </row>
    <row r="18" spans="2:7" ht="16.5">
      <c r="B18" s="16"/>
      <c r="G18" s="34" t="s">
        <v>72</v>
      </c>
    </row>
    <row r="19" spans="2:8" ht="23.25" customHeight="1">
      <c r="B19" s="142" t="s">
        <v>75</v>
      </c>
      <c r="C19" s="144" t="s">
        <v>74</v>
      </c>
      <c r="D19" s="145"/>
      <c r="E19" s="146"/>
      <c r="F19" s="142" t="s">
        <v>76</v>
      </c>
      <c r="G19" s="140" t="s">
        <v>50</v>
      </c>
      <c r="H19" s="17"/>
    </row>
    <row r="20" spans="2:8" ht="23.25" customHeight="1">
      <c r="B20" s="141"/>
      <c r="C20" s="18" t="s">
        <v>21</v>
      </c>
      <c r="D20" s="18" t="s">
        <v>22</v>
      </c>
      <c r="E20" s="18" t="s">
        <v>23</v>
      </c>
      <c r="F20" s="141"/>
      <c r="G20" s="141"/>
      <c r="H20" s="17"/>
    </row>
    <row r="21" spans="2:8" ht="23.25" customHeight="1">
      <c r="B21" s="49">
        <v>26485</v>
      </c>
      <c r="C21" s="49">
        <v>846</v>
      </c>
      <c r="D21" s="49">
        <v>0</v>
      </c>
      <c r="E21" s="49">
        <f>C21-D21</f>
        <v>846</v>
      </c>
      <c r="F21" s="49">
        <f>B21+E21</f>
        <v>27331</v>
      </c>
      <c r="G21" s="47"/>
      <c r="H21" s="17"/>
    </row>
    <row r="22" ht="23.25" customHeight="1">
      <c r="B22" s="16" t="s">
        <v>67</v>
      </c>
    </row>
    <row r="23" ht="23.25" customHeight="1">
      <c r="B23" s="16" t="s">
        <v>68</v>
      </c>
    </row>
    <row r="24" ht="23.25" customHeight="1">
      <c r="B24" s="16" t="s">
        <v>69</v>
      </c>
    </row>
    <row r="25" ht="15" customHeight="1"/>
  </sheetData>
  <sheetProtection/>
  <mergeCells count="6">
    <mergeCell ref="A2:G2"/>
    <mergeCell ref="G19:G20"/>
    <mergeCell ref="B19:B20"/>
    <mergeCell ref="A4:C4"/>
    <mergeCell ref="C19:E19"/>
    <mergeCell ref="F19:F20"/>
  </mergeCells>
  <printOptions/>
  <pageMargins left="0.984251968503937" right="0.98425196850393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H2" sqref="H2"/>
    </sheetView>
  </sheetViews>
  <sheetFormatPr defaultColWidth="8.88671875" defaultRowHeight="13.5"/>
  <cols>
    <col min="1" max="1" width="16.77734375" style="14" customWidth="1"/>
    <col min="2" max="3" width="14.77734375" style="14" customWidth="1"/>
    <col min="4" max="4" width="13.3359375" style="14" customWidth="1"/>
    <col min="5" max="5" width="18.77734375" style="14" customWidth="1"/>
    <col min="6" max="7" width="14.77734375" style="14" customWidth="1"/>
    <col min="8" max="8" width="13.3359375" style="14" customWidth="1"/>
    <col min="9" max="16384" width="8.88671875" style="14" customWidth="1"/>
  </cols>
  <sheetData>
    <row r="1" spans="1:4" ht="16.5" customHeight="1">
      <c r="A1" s="143" t="s">
        <v>81</v>
      </c>
      <c r="B1" s="143"/>
      <c r="C1" s="143"/>
      <c r="D1" s="143"/>
    </row>
    <row r="2" spans="1:4" ht="14.25" customHeight="1">
      <c r="A2" s="19"/>
      <c r="B2" s="19"/>
      <c r="C2" s="19"/>
      <c r="D2" s="19"/>
    </row>
    <row r="3" spans="1:4" ht="19.5" customHeight="1">
      <c r="A3" s="20" t="s">
        <v>82</v>
      </c>
      <c r="B3" s="19"/>
      <c r="C3" s="19"/>
      <c r="D3" s="19"/>
    </row>
    <row r="4" ht="15" customHeight="1" thickBot="1">
      <c r="H4" s="51" t="s">
        <v>83</v>
      </c>
    </row>
    <row r="5" spans="1:8" s="21" customFormat="1" ht="36" customHeight="1">
      <c r="A5" s="147" t="s">
        <v>84</v>
      </c>
      <c r="B5" s="148"/>
      <c r="C5" s="148"/>
      <c r="D5" s="148"/>
      <c r="E5" s="148" t="s">
        <v>85</v>
      </c>
      <c r="F5" s="148"/>
      <c r="G5" s="148"/>
      <c r="H5" s="149"/>
    </row>
    <row r="6" spans="1:8" s="21" customFormat="1" ht="46.5" customHeight="1" thickBot="1">
      <c r="A6" s="52" t="s">
        <v>86</v>
      </c>
      <c r="B6" s="53" t="s">
        <v>87</v>
      </c>
      <c r="C6" s="53" t="s">
        <v>88</v>
      </c>
      <c r="D6" s="53" t="s">
        <v>89</v>
      </c>
      <c r="E6" s="54" t="s">
        <v>86</v>
      </c>
      <c r="F6" s="53" t="s">
        <v>91</v>
      </c>
      <c r="G6" s="53" t="s">
        <v>93</v>
      </c>
      <c r="H6" s="55" t="s">
        <v>89</v>
      </c>
    </row>
    <row r="7" spans="1:8" s="22" customFormat="1" ht="33" customHeight="1" thickTop="1">
      <c r="A7" s="56" t="s">
        <v>138</v>
      </c>
      <c r="B7" s="120">
        <f>SUM(B8:B16)</f>
        <v>26474</v>
      </c>
      <c r="C7" s="120">
        <f>SUM(C8:C16)</f>
        <v>27331</v>
      </c>
      <c r="D7" s="121">
        <f>C7-B7</f>
        <v>857</v>
      </c>
      <c r="E7" s="57" t="s">
        <v>138</v>
      </c>
      <c r="F7" s="120">
        <f>SUM(F8:F16)</f>
        <v>26474</v>
      </c>
      <c r="G7" s="120">
        <f>SUM(G8:G16)</f>
        <v>27331</v>
      </c>
      <c r="H7" s="122">
        <f>G7-F7</f>
        <v>857</v>
      </c>
    </row>
    <row r="8" spans="1:8" s="16" customFormat="1" ht="33" customHeight="1">
      <c r="A8" s="58" t="s">
        <v>94</v>
      </c>
      <c r="B8" s="59">
        <v>0</v>
      </c>
      <c r="C8" s="59">
        <v>0</v>
      </c>
      <c r="D8" s="60">
        <f aca="true" t="shared" si="0" ref="D8:D16">C8-B8</f>
        <v>0</v>
      </c>
      <c r="E8" s="61" t="s">
        <v>95</v>
      </c>
      <c r="F8" s="62">
        <v>0</v>
      </c>
      <c r="G8" s="44">
        <v>0</v>
      </c>
      <c r="H8" s="63">
        <f aca="true" t="shared" si="1" ref="H8:H16">G8-F8</f>
        <v>0</v>
      </c>
    </row>
    <row r="9" spans="1:8" s="16" customFormat="1" ht="33" customHeight="1">
      <c r="A9" s="58" t="s">
        <v>96</v>
      </c>
      <c r="B9" s="59">
        <v>0</v>
      </c>
      <c r="C9" s="59">
        <v>0</v>
      </c>
      <c r="D9" s="60">
        <f t="shared" si="0"/>
        <v>0</v>
      </c>
      <c r="E9" s="61" t="s">
        <v>97</v>
      </c>
      <c r="F9" s="44">
        <v>0</v>
      </c>
      <c r="G9" s="44">
        <v>0</v>
      </c>
      <c r="H9" s="63">
        <f t="shared" si="1"/>
        <v>0</v>
      </c>
    </row>
    <row r="10" spans="1:8" s="16" customFormat="1" ht="33" customHeight="1">
      <c r="A10" s="58" t="s">
        <v>98</v>
      </c>
      <c r="B10" s="59">
        <v>0</v>
      </c>
      <c r="C10" s="59">
        <v>0</v>
      </c>
      <c r="D10" s="60">
        <f t="shared" si="0"/>
        <v>0</v>
      </c>
      <c r="E10" s="61" t="s">
        <v>99</v>
      </c>
      <c r="F10" s="44">
        <v>0</v>
      </c>
      <c r="G10" s="44">
        <v>0</v>
      </c>
      <c r="H10" s="63">
        <f t="shared" si="1"/>
        <v>0</v>
      </c>
    </row>
    <row r="11" spans="1:8" s="16" customFormat="1" ht="33" customHeight="1">
      <c r="A11" s="64" t="s">
        <v>100</v>
      </c>
      <c r="B11" s="59">
        <v>0</v>
      </c>
      <c r="C11" s="59">
        <v>0</v>
      </c>
      <c r="D11" s="60">
        <f t="shared" si="0"/>
        <v>0</v>
      </c>
      <c r="E11" s="61" t="s">
        <v>101</v>
      </c>
      <c r="F11" s="44">
        <v>0</v>
      </c>
      <c r="G11" s="44">
        <v>0</v>
      </c>
      <c r="H11" s="63">
        <f t="shared" si="1"/>
        <v>0</v>
      </c>
    </row>
    <row r="12" spans="1:8" s="16" customFormat="1" ht="33" customHeight="1">
      <c r="A12" s="58" t="s">
        <v>102</v>
      </c>
      <c r="B12" s="59">
        <v>0</v>
      </c>
      <c r="C12" s="59">
        <v>0</v>
      </c>
      <c r="D12" s="60">
        <f t="shared" si="0"/>
        <v>0</v>
      </c>
      <c r="E12" s="61" t="s">
        <v>103</v>
      </c>
      <c r="F12" s="62">
        <v>0</v>
      </c>
      <c r="G12" s="62">
        <v>0</v>
      </c>
      <c r="H12" s="63">
        <f t="shared" si="1"/>
        <v>0</v>
      </c>
    </row>
    <row r="13" spans="1:8" s="16" customFormat="1" ht="33" customHeight="1">
      <c r="A13" s="58" t="s">
        <v>104</v>
      </c>
      <c r="B13" s="59">
        <v>25710</v>
      </c>
      <c r="C13" s="59">
        <v>26485</v>
      </c>
      <c r="D13" s="60">
        <f t="shared" si="0"/>
        <v>775</v>
      </c>
      <c r="E13" s="61" t="s">
        <v>105</v>
      </c>
      <c r="F13" s="62">
        <v>26474</v>
      </c>
      <c r="G13" s="62">
        <v>27331</v>
      </c>
      <c r="H13" s="63">
        <f t="shared" si="1"/>
        <v>857</v>
      </c>
    </row>
    <row r="14" spans="1:8" s="16" customFormat="1" ht="33" customHeight="1">
      <c r="A14" s="58" t="s">
        <v>106</v>
      </c>
      <c r="B14" s="59">
        <v>0</v>
      </c>
      <c r="C14" s="59">
        <v>0</v>
      </c>
      <c r="D14" s="60">
        <f t="shared" si="0"/>
        <v>0</v>
      </c>
      <c r="E14" s="61" t="s">
        <v>107</v>
      </c>
      <c r="F14" s="62">
        <v>0</v>
      </c>
      <c r="G14" s="62">
        <v>0</v>
      </c>
      <c r="H14" s="63">
        <f t="shared" si="1"/>
        <v>0</v>
      </c>
    </row>
    <row r="15" spans="1:8" s="16" customFormat="1" ht="33" customHeight="1">
      <c r="A15" s="58" t="s">
        <v>108</v>
      </c>
      <c r="B15" s="59">
        <v>764</v>
      </c>
      <c r="C15" s="59">
        <v>846</v>
      </c>
      <c r="D15" s="60">
        <f t="shared" si="0"/>
        <v>82</v>
      </c>
      <c r="E15" s="61" t="s">
        <v>109</v>
      </c>
      <c r="F15" s="62">
        <v>0</v>
      </c>
      <c r="G15" s="62">
        <v>0</v>
      </c>
      <c r="H15" s="63">
        <f t="shared" si="1"/>
        <v>0</v>
      </c>
    </row>
    <row r="16" spans="1:8" ht="33" customHeight="1" thickBot="1">
      <c r="A16" s="65" t="s">
        <v>142</v>
      </c>
      <c r="B16" s="66">
        <v>0</v>
      </c>
      <c r="C16" s="66">
        <v>0</v>
      </c>
      <c r="D16" s="67">
        <f t="shared" si="0"/>
        <v>0</v>
      </c>
      <c r="E16" s="68" t="s">
        <v>110</v>
      </c>
      <c r="F16" s="66">
        <v>0</v>
      </c>
      <c r="G16" s="66">
        <v>0</v>
      </c>
      <c r="H16" s="69">
        <f t="shared" si="1"/>
        <v>0</v>
      </c>
    </row>
  </sheetData>
  <sheetProtection/>
  <mergeCells count="3">
    <mergeCell ref="A1:D1"/>
    <mergeCell ref="A5:D5"/>
    <mergeCell ref="E5:H5"/>
  </mergeCells>
  <printOptions/>
  <pageMargins left="0.3937007874015748" right="0.3937007874015748" top="0.7874015748031497" bottom="0.7874015748031497" header="0.5118110236220472" footer="0.5118110236220472"/>
  <pageSetup firstPageNumber="13" useFirstPageNumber="1"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C1" sqref="C1"/>
    </sheetView>
  </sheetViews>
  <sheetFormatPr defaultColWidth="8.88671875" defaultRowHeight="13.5"/>
  <cols>
    <col min="1" max="3" width="3.77734375" style="23" customWidth="1"/>
    <col min="4" max="4" width="17.77734375" style="23" customWidth="1"/>
    <col min="5" max="7" width="13.77734375" style="23" customWidth="1"/>
    <col min="8" max="8" width="50.77734375" style="23" customWidth="1"/>
    <col min="9" max="16384" width="8.88671875" style="23" customWidth="1"/>
  </cols>
  <sheetData>
    <row r="1" spans="1:5" s="25" customFormat="1" ht="30" customHeight="1">
      <c r="A1" s="24"/>
      <c r="B1" s="24" t="s">
        <v>30</v>
      </c>
      <c r="C1" s="24"/>
      <c r="D1" s="24"/>
      <c r="E1" s="24"/>
    </row>
    <row r="2" spans="1:8" ht="15.75" customHeight="1" thickBot="1">
      <c r="A2" s="101"/>
      <c r="B2" s="101"/>
      <c r="C2" s="101"/>
      <c r="D2" s="101"/>
      <c r="E2" s="101"/>
      <c r="F2" s="102"/>
      <c r="G2" s="102"/>
      <c r="H2" s="103" t="s">
        <v>120</v>
      </c>
    </row>
    <row r="3" spans="1:8" s="26" customFormat="1" ht="36.75" customHeight="1">
      <c r="A3" s="156" t="s">
        <v>121</v>
      </c>
      <c r="B3" s="157"/>
      <c r="C3" s="157"/>
      <c r="D3" s="157"/>
      <c r="E3" s="162" t="s">
        <v>122</v>
      </c>
      <c r="F3" s="164" t="s">
        <v>123</v>
      </c>
      <c r="G3" s="158" t="s">
        <v>124</v>
      </c>
      <c r="H3" s="160" t="s">
        <v>125</v>
      </c>
    </row>
    <row r="4" spans="1:8" s="26" customFormat="1" ht="36.75" customHeight="1">
      <c r="A4" s="104" t="s">
        <v>26</v>
      </c>
      <c r="B4" s="105" t="s">
        <v>27</v>
      </c>
      <c r="C4" s="105" t="s">
        <v>28</v>
      </c>
      <c r="D4" s="106" t="s">
        <v>29</v>
      </c>
      <c r="E4" s="163"/>
      <c r="F4" s="165"/>
      <c r="G4" s="159"/>
      <c r="H4" s="161"/>
    </row>
    <row r="5" spans="1:8" s="28" customFormat="1" ht="33" customHeight="1">
      <c r="A5" s="150" t="s">
        <v>126</v>
      </c>
      <c r="B5" s="151"/>
      <c r="C5" s="151"/>
      <c r="D5" s="151"/>
      <c r="E5" s="107">
        <f>SUM(E6)</f>
        <v>764</v>
      </c>
      <c r="F5" s="107">
        <f>SUM(F6)</f>
        <v>846</v>
      </c>
      <c r="G5" s="108">
        <f>F5-E5</f>
        <v>82</v>
      </c>
      <c r="H5" s="70"/>
    </row>
    <row r="6" spans="1:8" s="28" customFormat="1" ht="33" customHeight="1">
      <c r="A6" s="109"/>
      <c r="B6" s="152" t="s">
        <v>127</v>
      </c>
      <c r="C6" s="151"/>
      <c r="D6" s="151"/>
      <c r="E6" s="107">
        <f>E7</f>
        <v>764</v>
      </c>
      <c r="F6" s="107">
        <f>F7</f>
        <v>846</v>
      </c>
      <c r="G6" s="108">
        <f aca="true" t="shared" si="0" ref="G6:G14">F6-E6</f>
        <v>82</v>
      </c>
      <c r="H6" s="70"/>
    </row>
    <row r="7" spans="1:8" s="28" customFormat="1" ht="33" customHeight="1">
      <c r="A7" s="110"/>
      <c r="B7" s="111"/>
      <c r="C7" s="152" t="s">
        <v>128</v>
      </c>
      <c r="D7" s="153"/>
      <c r="E7" s="107">
        <f>E8+E9</f>
        <v>764</v>
      </c>
      <c r="F7" s="107">
        <f>F8+F9</f>
        <v>846</v>
      </c>
      <c r="G7" s="108">
        <f t="shared" si="0"/>
        <v>82</v>
      </c>
      <c r="H7" s="70"/>
    </row>
    <row r="8" spans="1:8" s="28" customFormat="1" ht="33" customHeight="1">
      <c r="A8" s="110"/>
      <c r="B8" s="111"/>
      <c r="C8" s="113"/>
      <c r="D8" s="132" t="s">
        <v>129</v>
      </c>
      <c r="E8" s="115">
        <v>651</v>
      </c>
      <c r="F8" s="115">
        <v>716</v>
      </c>
      <c r="G8" s="108">
        <f>F8-E8</f>
        <v>65</v>
      </c>
      <c r="H8" s="116" t="s">
        <v>140</v>
      </c>
    </row>
    <row r="9" spans="1:8" s="28" customFormat="1" ht="33" customHeight="1">
      <c r="A9" s="110"/>
      <c r="B9" s="112"/>
      <c r="C9" s="112"/>
      <c r="D9" s="133"/>
      <c r="E9" s="134">
        <v>113</v>
      </c>
      <c r="F9" s="134">
        <v>130</v>
      </c>
      <c r="G9" s="135">
        <f t="shared" si="0"/>
        <v>17</v>
      </c>
      <c r="H9" s="136" t="s">
        <v>141</v>
      </c>
    </row>
    <row r="10" spans="1:8" s="28" customFormat="1" ht="33" customHeight="1">
      <c r="A10" s="150" t="s">
        <v>130</v>
      </c>
      <c r="B10" s="151"/>
      <c r="C10" s="151"/>
      <c r="D10" s="151"/>
      <c r="E10" s="107">
        <f aca="true" t="shared" si="1" ref="E10:F12">E11</f>
        <v>25710</v>
      </c>
      <c r="F10" s="107">
        <f t="shared" si="1"/>
        <v>26485</v>
      </c>
      <c r="G10" s="108">
        <f t="shared" si="0"/>
        <v>775</v>
      </c>
      <c r="H10" s="70"/>
    </row>
    <row r="11" spans="1:8" s="28" customFormat="1" ht="33" customHeight="1">
      <c r="A11" s="109"/>
      <c r="B11" s="152" t="s">
        <v>131</v>
      </c>
      <c r="C11" s="151"/>
      <c r="D11" s="151"/>
      <c r="E11" s="107">
        <f t="shared" si="1"/>
        <v>25710</v>
      </c>
      <c r="F11" s="107">
        <f t="shared" si="1"/>
        <v>26485</v>
      </c>
      <c r="G11" s="108">
        <f t="shared" si="0"/>
        <v>775</v>
      </c>
      <c r="H11" s="70"/>
    </row>
    <row r="12" spans="1:8" s="28" customFormat="1" ht="33" customHeight="1">
      <c r="A12" s="110"/>
      <c r="B12" s="113"/>
      <c r="C12" s="152" t="s">
        <v>132</v>
      </c>
      <c r="D12" s="153"/>
      <c r="E12" s="107">
        <f t="shared" si="1"/>
        <v>25710</v>
      </c>
      <c r="F12" s="107">
        <f t="shared" si="1"/>
        <v>26485</v>
      </c>
      <c r="G12" s="108">
        <f t="shared" si="0"/>
        <v>775</v>
      </c>
      <c r="H12" s="70"/>
    </row>
    <row r="13" spans="1:8" s="28" customFormat="1" ht="33" customHeight="1" thickBot="1">
      <c r="A13" s="110"/>
      <c r="B13" s="111"/>
      <c r="C13" s="113"/>
      <c r="D13" s="114" t="s">
        <v>133</v>
      </c>
      <c r="E13" s="115">
        <v>25710</v>
      </c>
      <c r="F13" s="115">
        <v>26485</v>
      </c>
      <c r="G13" s="108">
        <f t="shared" si="0"/>
        <v>775</v>
      </c>
      <c r="H13" s="116" t="s">
        <v>135</v>
      </c>
    </row>
    <row r="14" spans="1:8" s="28" customFormat="1" ht="33" customHeight="1" thickBot="1" thickTop="1">
      <c r="A14" s="154" t="s">
        <v>134</v>
      </c>
      <c r="B14" s="155"/>
      <c r="C14" s="155"/>
      <c r="D14" s="155"/>
      <c r="E14" s="123">
        <f>SUM(E5,E10)</f>
        <v>26474</v>
      </c>
      <c r="F14" s="123">
        <f>SUM(F5,F10)</f>
        <v>27331</v>
      </c>
      <c r="G14" s="124">
        <f t="shared" si="0"/>
        <v>857</v>
      </c>
      <c r="H14" s="125"/>
    </row>
    <row r="15" ht="19.5" customHeight="1"/>
    <row r="16" ht="16.5">
      <c r="H16" s="27"/>
    </row>
  </sheetData>
  <sheetProtection/>
  <mergeCells count="12">
    <mergeCell ref="G3:G4"/>
    <mergeCell ref="H3:H4"/>
    <mergeCell ref="E3:E4"/>
    <mergeCell ref="F3:F4"/>
    <mergeCell ref="C7:D7"/>
    <mergeCell ref="A5:D5"/>
    <mergeCell ref="A10:D10"/>
    <mergeCell ref="B11:D11"/>
    <mergeCell ref="C12:D12"/>
    <mergeCell ref="B6:D6"/>
    <mergeCell ref="A14:D14"/>
    <mergeCell ref="A3:D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view="pageBreakPreview" zoomScaleNormal="75" zoomScaleSheetLayoutView="100" zoomScalePageLayoutView="0" workbookViewId="0" topLeftCell="A1">
      <selection activeCell="A1" sqref="A1:D1"/>
    </sheetView>
  </sheetViews>
  <sheetFormatPr defaultColWidth="8.88671875" defaultRowHeight="13.5"/>
  <cols>
    <col min="1" max="2" width="3.77734375" style="48" customWidth="1"/>
    <col min="3" max="4" width="4.3359375" style="48" customWidth="1"/>
    <col min="5" max="5" width="3.77734375" style="48" customWidth="1"/>
    <col min="6" max="7" width="2.77734375" style="48" customWidth="1"/>
    <col min="8" max="8" width="5.77734375" style="48" customWidth="1"/>
    <col min="9" max="9" width="47.77734375" style="48" customWidth="1"/>
    <col min="10" max="12" width="13.77734375" style="48" customWidth="1"/>
    <col min="13" max="19" width="3.77734375" style="48" customWidth="1"/>
    <col min="20" max="16384" width="8.88671875" style="48" customWidth="1"/>
  </cols>
  <sheetData>
    <row r="1" spans="1:9" ht="28.5" customHeight="1">
      <c r="A1" s="166" t="s">
        <v>35</v>
      </c>
      <c r="B1" s="166"/>
      <c r="C1" s="166"/>
      <c r="D1" s="166"/>
      <c r="E1" s="71"/>
      <c r="F1" s="71"/>
      <c r="G1" s="71"/>
      <c r="H1" s="16"/>
      <c r="I1" s="16"/>
    </row>
    <row r="2" spans="1:12" ht="15" thickBot="1">
      <c r="A2" s="167" t="s">
        <v>111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34.5" customHeight="1" thickBot="1">
      <c r="A3" s="72" t="s">
        <v>79</v>
      </c>
      <c r="B3" s="73" t="s">
        <v>31</v>
      </c>
      <c r="C3" s="73" t="s">
        <v>32</v>
      </c>
      <c r="D3" s="73" t="s">
        <v>33</v>
      </c>
      <c r="E3" s="74" t="s">
        <v>34</v>
      </c>
      <c r="F3" s="168" t="s">
        <v>112</v>
      </c>
      <c r="G3" s="169"/>
      <c r="H3" s="170"/>
      <c r="I3" s="75" t="s">
        <v>1</v>
      </c>
      <c r="J3" s="76" t="s">
        <v>90</v>
      </c>
      <c r="K3" s="76" t="s">
        <v>92</v>
      </c>
      <c r="L3" s="77" t="s">
        <v>113</v>
      </c>
    </row>
    <row r="4" spans="1:12" ht="27.75" customHeight="1">
      <c r="A4" s="171" t="s">
        <v>80</v>
      </c>
      <c r="B4" s="172"/>
      <c r="C4" s="172"/>
      <c r="D4" s="172"/>
      <c r="E4" s="172"/>
      <c r="F4" s="172"/>
      <c r="G4" s="172"/>
      <c r="H4" s="172"/>
      <c r="I4" s="172"/>
      <c r="J4" s="78">
        <f>J5</f>
        <v>26474</v>
      </c>
      <c r="K4" s="78">
        <f>K5</f>
        <v>27331</v>
      </c>
      <c r="L4" s="79">
        <f aca="true" t="shared" si="0" ref="L4:L11">K4-J4</f>
        <v>857</v>
      </c>
    </row>
    <row r="5" spans="1:12" ht="27.75" customHeight="1">
      <c r="A5" s="80"/>
      <c r="B5" s="173" t="s">
        <v>70</v>
      </c>
      <c r="C5" s="174"/>
      <c r="D5" s="174"/>
      <c r="E5" s="174"/>
      <c r="F5" s="174"/>
      <c r="G5" s="174"/>
      <c r="H5" s="174"/>
      <c r="I5" s="174"/>
      <c r="J5" s="50">
        <f>J6</f>
        <v>26474</v>
      </c>
      <c r="K5" s="50">
        <f>K6</f>
        <v>27331</v>
      </c>
      <c r="L5" s="45">
        <f t="shared" si="0"/>
        <v>857</v>
      </c>
    </row>
    <row r="6" spans="1:12" ht="27.75" customHeight="1">
      <c r="A6" s="81"/>
      <c r="B6" s="83"/>
      <c r="C6" s="173" t="s">
        <v>136</v>
      </c>
      <c r="D6" s="174"/>
      <c r="E6" s="174"/>
      <c r="F6" s="174"/>
      <c r="G6" s="174"/>
      <c r="H6" s="174"/>
      <c r="I6" s="175"/>
      <c r="J6" s="88">
        <f aca="true" t="shared" si="1" ref="J6:K9">J7</f>
        <v>26474</v>
      </c>
      <c r="K6" s="88">
        <f t="shared" si="1"/>
        <v>27331</v>
      </c>
      <c r="L6" s="46">
        <f t="shared" si="0"/>
        <v>857</v>
      </c>
    </row>
    <row r="7" spans="1:12" ht="27.75" customHeight="1">
      <c r="A7" s="81"/>
      <c r="B7" s="83"/>
      <c r="C7" s="82"/>
      <c r="D7" s="173" t="s">
        <v>71</v>
      </c>
      <c r="E7" s="174"/>
      <c r="F7" s="174"/>
      <c r="G7" s="174"/>
      <c r="H7" s="174"/>
      <c r="I7" s="175"/>
      <c r="J7" s="50">
        <f t="shared" si="1"/>
        <v>26474</v>
      </c>
      <c r="K7" s="50">
        <f t="shared" si="1"/>
        <v>27331</v>
      </c>
      <c r="L7" s="45">
        <f t="shared" si="0"/>
        <v>857</v>
      </c>
    </row>
    <row r="8" spans="1:12" ht="27.75" customHeight="1">
      <c r="A8" s="81"/>
      <c r="B8" s="83"/>
      <c r="C8" s="83"/>
      <c r="D8" s="82"/>
      <c r="E8" s="173" t="s">
        <v>114</v>
      </c>
      <c r="F8" s="174"/>
      <c r="G8" s="174"/>
      <c r="H8" s="174"/>
      <c r="I8" s="175"/>
      <c r="J8" s="50">
        <f t="shared" si="1"/>
        <v>26474</v>
      </c>
      <c r="K8" s="50">
        <f t="shared" si="1"/>
        <v>27331</v>
      </c>
      <c r="L8" s="45">
        <f t="shared" si="0"/>
        <v>857</v>
      </c>
    </row>
    <row r="9" spans="1:12" ht="27.75" customHeight="1">
      <c r="A9" s="81"/>
      <c r="B9" s="83"/>
      <c r="C9" s="83"/>
      <c r="D9" s="83"/>
      <c r="E9" s="84"/>
      <c r="F9" s="173" t="s">
        <v>47</v>
      </c>
      <c r="G9" s="174"/>
      <c r="H9" s="174"/>
      <c r="I9" s="175"/>
      <c r="J9" s="50">
        <f t="shared" si="1"/>
        <v>26474</v>
      </c>
      <c r="K9" s="50">
        <f t="shared" si="1"/>
        <v>27331</v>
      </c>
      <c r="L9" s="45">
        <f t="shared" si="0"/>
        <v>857</v>
      </c>
    </row>
    <row r="10" spans="1:12" ht="27.75" customHeight="1">
      <c r="A10" s="81"/>
      <c r="B10" s="83"/>
      <c r="C10" s="83"/>
      <c r="D10" s="83"/>
      <c r="E10" s="85"/>
      <c r="F10" s="176" t="s">
        <v>115</v>
      </c>
      <c r="G10" s="177"/>
      <c r="H10" s="177"/>
      <c r="I10" s="178"/>
      <c r="J10" s="86">
        <f>J11</f>
        <v>26474</v>
      </c>
      <c r="K10" s="86">
        <f>K11</f>
        <v>27331</v>
      </c>
      <c r="L10" s="87">
        <f t="shared" si="0"/>
        <v>857</v>
      </c>
    </row>
    <row r="11" spans="1:12" ht="27.75" customHeight="1" thickBot="1">
      <c r="A11" s="81"/>
      <c r="B11" s="83"/>
      <c r="C11" s="83"/>
      <c r="D11" s="83"/>
      <c r="E11" s="85"/>
      <c r="F11" s="90"/>
      <c r="G11" s="179" t="s">
        <v>116</v>
      </c>
      <c r="H11" s="179"/>
      <c r="I11" s="180"/>
      <c r="J11" s="91">
        <v>26474</v>
      </c>
      <c r="K11" s="91">
        <v>27331</v>
      </c>
      <c r="L11" s="92">
        <f t="shared" si="0"/>
        <v>857</v>
      </c>
    </row>
    <row r="12" spans="1:12" ht="27.75" customHeight="1" thickBot="1" thickTop="1">
      <c r="A12" s="181" t="s">
        <v>0</v>
      </c>
      <c r="B12" s="182"/>
      <c r="C12" s="182"/>
      <c r="D12" s="182"/>
      <c r="E12" s="182"/>
      <c r="F12" s="182"/>
      <c r="G12" s="182"/>
      <c r="H12" s="182"/>
      <c r="I12" s="183"/>
      <c r="J12" s="93">
        <f>J4</f>
        <v>26474</v>
      </c>
      <c r="K12" s="93">
        <f>K4</f>
        <v>27331</v>
      </c>
      <c r="L12" s="117">
        <f>K12-J12</f>
        <v>857</v>
      </c>
    </row>
    <row r="13" spans="1:12" ht="27" customHeight="1">
      <c r="A13" s="94"/>
      <c r="B13" s="94"/>
      <c r="C13" s="94"/>
      <c r="D13" s="94"/>
      <c r="E13" s="94"/>
      <c r="F13" s="94"/>
      <c r="G13" s="94"/>
      <c r="H13" s="94"/>
      <c r="I13" s="94"/>
      <c r="J13" s="35"/>
      <c r="K13" s="35"/>
      <c r="L13" s="95"/>
    </row>
    <row r="14" spans="1:12" ht="27" customHeight="1">
      <c r="A14" s="94"/>
      <c r="B14" s="94"/>
      <c r="C14" s="94"/>
      <c r="D14" s="94"/>
      <c r="E14" s="94"/>
      <c r="F14" s="94"/>
      <c r="G14" s="94"/>
      <c r="H14" s="94"/>
      <c r="I14" s="94"/>
      <c r="J14" s="35"/>
      <c r="K14" s="35"/>
      <c r="L14" s="95"/>
    </row>
    <row r="15" spans="1:12" ht="27" customHeight="1">
      <c r="A15" s="94"/>
      <c r="B15" s="94"/>
      <c r="C15" s="94"/>
      <c r="D15" s="94"/>
      <c r="E15" s="94"/>
      <c r="F15" s="94"/>
      <c r="G15" s="94"/>
      <c r="H15" s="94"/>
      <c r="I15" s="94"/>
      <c r="J15" s="35"/>
      <c r="K15" s="35"/>
      <c r="L15" s="95"/>
    </row>
    <row r="16" spans="1:12" ht="27" customHeight="1">
      <c r="A16" s="94"/>
      <c r="B16" s="94"/>
      <c r="C16" s="94"/>
      <c r="D16" s="94"/>
      <c r="E16" s="94"/>
      <c r="F16" s="94"/>
      <c r="G16" s="94"/>
      <c r="H16" s="94"/>
      <c r="I16" s="94"/>
      <c r="J16" s="35"/>
      <c r="K16" s="35"/>
      <c r="L16" s="95"/>
    </row>
    <row r="17" spans="1:12" ht="27" customHeight="1">
      <c r="A17" s="94"/>
      <c r="B17" s="94"/>
      <c r="C17" s="94"/>
      <c r="D17" s="94"/>
      <c r="E17" s="94"/>
      <c r="F17" s="94"/>
      <c r="G17" s="94"/>
      <c r="H17" s="94"/>
      <c r="I17" s="94"/>
      <c r="J17" s="35"/>
      <c r="K17" s="35"/>
      <c r="L17" s="95"/>
    </row>
    <row r="18" spans="1:12" ht="27" customHeight="1">
      <c r="A18" s="94"/>
      <c r="B18" s="94"/>
      <c r="C18" s="94"/>
      <c r="D18" s="94"/>
      <c r="E18" s="94"/>
      <c r="F18" s="94"/>
      <c r="G18" s="94"/>
      <c r="H18" s="94"/>
      <c r="I18" s="94"/>
      <c r="J18" s="35"/>
      <c r="K18" s="35"/>
      <c r="L18" s="95"/>
    </row>
    <row r="19" spans="1:12" ht="21" customHeight="1">
      <c r="A19" s="94"/>
      <c r="B19" s="94"/>
      <c r="C19" s="94"/>
      <c r="D19" s="94"/>
      <c r="E19" s="94"/>
      <c r="F19" s="94"/>
      <c r="G19" s="94"/>
      <c r="H19" s="94"/>
      <c r="I19" s="94"/>
      <c r="J19" s="35"/>
      <c r="K19" s="35"/>
      <c r="L19" s="95"/>
    </row>
  </sheetData>
  <sheetProtection/>
  <mergeCells count="12">
    <mergeCell ref="F10:I10"/>
    <mergeCell ref="G11:I11"/>
    <mergeCell ref="A12:I12"/>
    <mergeCell ref="C6:I6"/>
    <mergeCell ref="D7:I7"/>
    <mergeCell ref="E8:I8"/>
    <mergeCell ref="A1:D1"/>
    <mergeCell ref="A2:L2"/>
    <mergeCell ref="F3:H3"/>
    <mergeCell ref="A4:I4"/>
    <mergeCell ref="B5:I5"/>
    <mergeCell ref="F9:I9"/>
  </mergeCells>
  <printOptions/>
  <pageMargins left="0.3937007874015748" right="0.3937007874015748" top="0.7874015748031497" bottom="0.7874015748031497" header="0.5118110236220472" footer="0.5118110236220472"/>
  <pageSetup firstPageNumber="15" useFirstPageNumber="1"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8.88671875" defaultRowHeight="13.5"/>
  <cols>
    <col min="1" max="4" width="8.3359375" style="14" customWidth="1"/>
    <col min="5" max="5" width="6.77734375" style="14" customWidth="1"/>
    <col min="6" max="12" width="8.3359375" style="14" customWidth="1"/>
    <col min="13" max="13" width="6.77734375" style="14" customWidth="1"/>
    <col min="14" max="15" width="8.3359375" style="14" customWidth="1"/>
    <col min="16" max="16384" width="8.88671875" style="14" customWidth="1"/>
  </cols>
  <sheetData>
    <row r="1" spans="1:8" ht="21.75">
      <c r="A1" s="143" t="s">
        <v>37</v>
      </c>
      <c r="B1" s="143"/>
      <c r="C1" s="143"/>
      <c r="D1" s="143"/>
      <c r="E1" s="143"/>
      <c r="F1" s="143"/>
      <c r="G1" s="143"/>
      <c r="H1" s="143"/>
    </row>
    <row r="2" ht="19.5" customHeight="1" thickBot="1">
      <c r="O2" s="29" t="s">
        <v>2</v>
      </c>
    </row>
    <row r="3" spans="1:15" ht="24.75" customHeight="1">
      <c r="A3" s="184" t="s">
        <v>7</v>
      </c>
      <c r="B3" s="158" t="s">
        <v>52</v>
      </c>
      <c r="C3" s="186"/>
      <c r="D3" s="186"/>
      <c r="E3" s="186"/>
      <c r="F3" s="186"/>
      <c r="G3" s="186"/>
      <c r="H3" s="186"/>
      <c r="I3" s="158" t="s">
        <v>53</v>
      </c>
      <c r="J3" s="158"/>
      <c r="K3" s="158"/>
      <c r="L3" s="158"/>
      <c r="M3" s="158"/>
      <c r="N3" s="158"/>
      <c r="O3" s="160" t="s">
        <v>51</v>
      </c>
    </row>
    <row r="4" spans="1:15" ht="49.5" customHeight="1" thickBot="1">
      <c r="A4" s="185"/>
      <c r="B4" s="96" t="s">
        <v>4</v>
      </c>
      <c r="C4" s="96" t="s">
        <v>54</v>
      </c>
      <c r="D4" s="96" t="s">
        <v>55</v>
      </c>
      <c r="E4" s="96" t="s">
        <v>56</v>
      </c>
      <c r="F4" s="96" t="s">
        <v>58</v>
      </c>
      <c r="G4" s="96" t="s">
        <v>6</v>
      </c>
      <c r="H4" s="96" t="s">
        <v>3</v>
      </c>
      <c r="I4" s="96" t="s">
        <v>36</v>
      </c>
      <c r="J4" s="96" t="s">
        <v>59</v>
      </c>
      <c r="K4" s="96" t="s">
        <v>5</v>
      </c>
      <c r="L4" s="97" t="s">
        <v>117</v>
      </c>
      <c r="M4" s="96" t="s">
        <v>57</v>
      </c>
      <c r="N4" s="96" t="s">
        <v>3</v>
      </c>
      <c r="O4" s="187"/>
    </row>
    <row r="5" spans="1:15" s="32" customFormat="1" ht="45" customHeight="1" thickTop="1">
      <c r="A5" s="98" t="s">
        <v>118</v>
      </c>
      <c r="B5" s="44">
        <f aca="true" t="shared" si="0" ref="B5:B11">SUM(C5:H5)</f>
        <v>9648921</v>
      </c>
      <c r="C5" s="44">
        <v>9000000</v>
      </c>
      <c r="D5" s="44">
        <v>0</v>
      </c>
      <c r="E5" s="44">
        <v>0</v>
      </c>
      <c r="F5" s="44">
        <v>0</v>
      </c>
      <c r="G5" s="44">
        <v>648921</v>
      </c>
      <c r="H5" s="44">
        <v>0</v>
      </c>
      <c r="I5" s="44">
        <f aca="true" t="shared" si="1" ref="I5:I11">SUM(J5:N5)</f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5">
        <f aca="true" t="shared" si="2" ref="O5:O11">B5-I5</f>
        <v>9648921</v>
      </c>
    </row>
    <row r="6" spans="1:15" s="32" customFormat="1" ht="45" customHeight="1">
      <c r="A6" s="99">
        <v>2007</v>
      </c>
      <c r="B6" s="44">
        <f t="shared" si="0"/>
        <v>494540</v>
      </c>
      <c r="C6" s="44">
        <v>0</v>
      </c>
      <c r="D6" s="44">
        <v>0</v>
      </c>
      <c r="E6" s="44">
        <v>0</v>
      </c>
      <c r="F6" s="44">
        <v>0</v>
      </c>
      <c r="G6" s="44">
        <v>494540</v>
      </c>
      <c r="H6" s="44">
        <v>0</v>
      </c>
      <c r="I6" s="44">
        <f t="shared" si="1"/>
        <v>9943250</v>
      </c>
      <c r="J6" s="44">
        <v>9943250</v>
      </c>
      <c r="K6" s="44">
        <v>0</v>
      </c>
      <c r="L6" s="44">
        <v>0</v>
      </c>
      <c r="M6" s="44">
        <v>0</v>
      </c>
      <c r="N6" s="44">
        <v>0</v>
      </c>
      <c r="O6" s="45">
        <f t="shared" si="2"/>
        <v>-9448710</v>
      </c>
    </row>
    <row r="7" spans="1:15" s="32" customFormat="1" ht="45" customHeight="1">
      <c r="A7" s="99">
        <v>2008</v>
      </c>
      <c r="B7" s="44">
        <f t="shared" si="0"/>
        <v>2901818</v>
      </c>
      <c r="C7" s="44">
        <v>2890000</v>
      </c>
      <c r="D7" s="44">
        <v>0</v>
      </c>
      <c r="E7" s="44">
        <v>0</v>
      </c>
      <c r="F7" s="44">
        <v>0</v>
      </c>
      <c r="G7" s="44">
        <v>11818</v>
      </c>
      <c r="H7" s="44">
        <v>0</v>
      </c>
      <c r="I7" s="44">
        <f t="shared" si="1"/>
        <v>3078666</v>
      </c>
      <c r="J7" s="44">
        <v>3038250</v>
      </c>
      <c r="K7" s="44">
        <v>0</v>
      </c>
      <c r="L7" s="44">
        <v>0</v>
      </c>
      <c r="M7" s="44">
        <v>0</v>
      </c>
      <c r="N7" s="44">
        <v>40416</v>
      </c>
      <c r="O7" s="45">
        <f t="shared" si="2"/>
        <v>-176848</v>
      </c>
    </row>
    <row r="8" spans="1:15" s="32" customFormat="1" ht="45" customHeight="1">
      <c r="A8" s="99">
        <v>2009</v>
      </c>
      <c r="B8" s="44">
        <f t="shared" si="0"/>
        <v>1569</v>
      </c>
      <c r="C8" s="44">
        <v>0</v>
      </c>
      <c r="D8" s="44">
        <v>0</v>
      </c>
      <c r="E8" s="44">
        <v>0</v>
      </c>
      <c r="F8" s="44">
        <v>0</v>
      </c>
      <c r="G8" s="44">
        <v>1569</v>
      </c>
      <c r="H8" s="44">
        <v>0</v>
      </c>
      <c r="I8" s="44">
        <f t="shared" si="1"/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5">
        <f t="shared" si="2"/>
        <v>1569</v>
      </c>
    </row>
    <row r="9" spans="1:15" s="32" customFormat="1" ht="45" customHeight="1">
      <c r="A9" s="99">
        <v>2010</v>
      </c>
      <c r="B9" s="44">
        <f t="shared" si="0"/>
        <v>759</v>
      </c>
      <c r="C9" s="44">
        <v>0</v>
      </c>
      <c r="D9" s="44">
        <v>0</v>
      </c>
      <c r="E9" s="44">
        <v>0</v>
      </c>
      <c r="F9" s="44">
        <v>0</v>
      </c>
      <c r="G9" s="44">
        <v>759</v>
      </c>
      <c r="H9" s="44">
        <v>0</v>
      </c>
      <c r="I9" s="44">
        <f t="shared" si="1"/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5">
        <f t="shared" si="2"/>
        <v>759</v>
      </c>
    </row>
    <row r="10" spans="1:15" s="32" customFormat="1" ht="45" customHeight="1">
      <c r="A10" s="100">
        <v>2011</v>
      </c>
      <c r="B10" s="89">
        <f t="shared" si="0"/>
        <v>794</v>
      </c>
      <c r="C10" s="89">
        <v>0</v>
      </c>
      <c r="D10" s="89">
        <v>0</v>
      </c>
      <c r="E10" s="89">
        <v>0</v>
      </c>
      <c r="F10" s="89">
        <v>0</v>
      </c>
      <c r="G10" s="89">
        <v>794</v>
      </c>
      <c r="H10" s="89">
        <v>0</v>
      </c>
      <c r="I10" s="89">
        <f t="shared" si="1"/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7">
        <f t="shared" si="2"/>
        <v>794</v>
      </c>
    </row>
    <row r="11" spans="1:15" s="32" customFormat="1" ht="45" customHeight="1" thickBot="1">
      <c r="A11" s="100">
        <v>2012</v>
      </c>
      <c r="B11" s="89">
        <f t="shared" si="0"/>
        <v>846</v>
      </c>
      <c r="C11" s="89">
        <v>0</v>
      </c>
      <c r="D11" s="89">
        <v>0</v>
      </c>
      <c r="E11" s="89">
        <v>0</v>
      </c>
      <c r="F11" s="89">
        <v>0</v>
      </c>
      <c r="G11" s="89">
        <v>846</v>
      </c>
      <c r="H11" s="89">
        <v>0</v>
      </c>
      <c r="I11" s="89">
        <f t="shared" si="1"/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7">
        <f t="shared" si="2"/>
        <v>846</v>
      </c>
    </row>
    <row r="12" spans="1:15" s="32" customFormat="1" ht="45" customHeight="1" thickBot="1" thickTop="1">
      <c r="A12" s="126" t="s">
        <v>139</v>
      </c>
      <c r="B12" s="127">
        <f>SUM(B5:B11)</f>
        <v>13049247</v>
      </c>
      <c r="C12" s="127">
        <f aca="true" t="shared" si="3" ref="C12:O12">SUM(C5:C11)</f>
        <v>11890000</v>
      </c>
      <c r="D12" s="127">
        <f t="shared" si="3"/>
        <v>0</v>
      </c>
      <c r="E12" s="127">
        <f t="shared" si="3"/>
        <v>0</v>
      </c>
      <c r="F12" s="127">
        <f t="shared" si="3"/>
        <v>0</v>
      </c>
      <c r="G12" s="127">
        <f t="shared" si="3"/>
        <v>1159247</v>
      </c>
      <c r="H12" s="127">
        <f t="shared" si="3"/>
        <v>0</v>
      </c>
      <c r="I12" s="127">
        <f t="shared" si="3"/>
        <v>13021916</v>
      </c>
      <c r="J12" s="127">
        <f t="shared" si="3"/>
        <v>12981500</v>
      </c>
      <c r="K12" s="127">
        <f t="shared" si="3"/>
        <v>0</v>
      </c>
      <c r="L12" s="127">
        <f t="shared" si="3"/>
        <v>0</v>
      </c>
      <c r="M12" s="127">
        <f t="shared" si="3"/>
        <v>0</v>
      </c>
      <c r="N12" s="127">
        <f t="shared" si="3"/>
        <v>40416</v>
      </c>
      <c r="O12" s="117">
        <f t="shared" si="3"/>
        <v>27331</v>
      </c>
    </row>
  </sheetData>
  <sheetProtection/>
  <mergeCells count="5">
    <mergeCell ref="A1:H1"/>
    <mergeCell ref="A3:A4"/>
    <mergeCell ref="B3:H3"/>
    <mergeCell ref="I3:N3"/>
    <mergeCell ref="O3:O4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7" width="17.3359375" style="14" customWidth="1"/>
    <col min="8" max="16384" width="8.88671875" style="14" customWidth="1"/>
  </cols>
  <sheetData>
    <row r="1" spans="1:6" ht="21.75">
      <c r="A1" s="143" t="s">
        <v>38</v>
      </c>
      <c r="B1" s="143"/>
      <c r="C1" s="143"/>
      <c r="D1" s="143"/>
      <c r="E1" s="143"/>
      <c r="F1" s="143"/>
    </row>
    <row r="2" ht="15" customHeight="1" thickBot="1">
      <c r="G2" s="29" t="s">
        <v>2</v>
      </c>
    </row>
    <row r="3" spans="1:7" ht="33.75" customHeight="1">
      <c r="A3" s="191" t="s">
        <v>46</v>
      </c>
      <c r="B3" s="193" t="s">
        <v>39</v>
      </c>
      <c r="C3" s="195" t="s">
        <v>40</v>
      </c>
      <c r="D3" s="196"/>
      <c r="E3" s="196"/>
      <c r="F3" s="197"/>
      <c r="G3" s="198" t="s">
        <v>45</v>
      </c>
    </row>
    <row r="4" spans="1:7" ht="33.75" customHeight="1" thickBot="1">
      <c r="A4" s="192"/>
      <c r="B4" s="194"/>
      <c r="C4" s="96" t="s">
        <v>77</v>
      </c>
      <c r="D4" s="96" t="s">
        <v>75</v>
      </c>
      <c r="E4" s="96" t="s">
        <v>78</v>
      </c>
      <c r="F4" s="96" t="s">
        <v>44</v>
      </c>
      <c r="G4" s="199"/>
    </row>
    <row r="5" spans="1:7" s="32" customFormat="1" ht="33.75" customHeight="1" thickTop="1">
      <c r="A5" s="128" t="s">
        <v>137</v>
      </c>
      <c r="B5" s="129"/>
      <c r="C5" s="130">
        <f>SUM(C6,C11)</f>
        <v>25689</v>
      </c>
      <c r="D5" s="130">
        <f>SUM(D6,D11)</f>
        <v>26485</v>
      </c>
      <c r="E5" s="130">
        <f>SUM(E6,E11)</f>
        <v>27331</v>
      </c>
      <c r="F5" s="130">
        <f>E5-D5</f>
        <v>846</v>
      </c>
      <c r="G5" s="131"/>
    </row>
    <row r="6" spans="1:7" s="32" customFormat="1" ht="33.75" customHeight="1">
      <c r="A6" s="188" t="s">
        <v>41</v>
      </c>
      <c r="B6" s="36" t="s">
        <v>43</v>
      </c>
      <c r="C6" s="118">
        <f>SUM(C7:C10)</f>
        <v>25689</v>
      </c>
      <c r="D6" s="118">
        <f>SUM(D7:D10)</f>
        <v>26485</v>
      </c>
      <c r="E6" s="118">
        <f>SUM(E7:E10)</f>
        <v>27331</v>
      </c>
      <c r="F6" s="118">
        <f aca="true" t="shared" si="0" ref="F6:F11">E6-D6</f>
        <v>846</v>
      </c>
      <c r="G6" s="31"/>
    </row>
    <row r="7" spans="1:7" s="32" customFormat="1" ht="33.75" customHeight="1">
      <c r="A7" s="189"/>
      <c r="B7" s="36" t="s">
        <v>119</v>
      </c>
      <c r="C7" s="118">
        <v>3972</v>
      </c>
      <c r="D7" s="118">
        <v>4087</v>
      </c>
      <c r="E7" s="118">
        <v>4218</v>
      </c>
      <c r="F7" s="118">
        <f t="shared" si="0"/>
        <v>131</v>
      </c>
      <c r="G7" s="31"/>
    </row>
    <row r="8" spans="1:7" s="32" customFormat="1" ht="33.75" customHeight="1">
      <c r="A8" s="189"/>
      <c r="B8" s="36" t="s">
        <v>119</v>
      </c>
      <c r="C8" s="118">
        <v>21717</v>
      </c>
      <c r="D8" s="118">
        <v>22398</v>
      </c>
      <c r="E8" s="118">
        <v>23113</v>
      </c>
      <c r="F8" s="118">
        <f t="shared" si="0"/>
        <v>715</v>
      </c>
      <c r="G8" s="31"/>
    </row>
    <row r="9" spans="1:7" s="32" customFormat="1" ht="33.75" customHeight="1">
      <c r="A9" s="189"/>
      <c r="B9" s="30"/>
      <c r="C9" s="118"/>
      <c r="D9" s="118"/>
      <c r="E9" s="118"/>
      <c r="F9" s="118"/>
      <c r="G9" s="31"/>
    </row>
    <row r="10" spans="1:7" s="32" customFormat="1" ht="33.75" customHeight="1">
      <c r="A10" s="200"/>
      <c r="B10" s="30"/>
      <c r="C10" s="118"/>
      <c r="D10" s="118"/>
      <c r="E10" s="118"/>
      <c r="F10" s="118"/>
      <c r="G10" s="31"/>
    </row>
    <row r="11" spans="1:7" s="32" customFormat="1" ht="33.75" customHeight="1">
      <c r="A11" s="188" t="s">
        <v>42</v>
      </c>
      <c r="B11" s="36" t="s">
        <v>43</v>
      </c>
      <c r="C11" s="118">
        <f>SUM(C12:C15)</f>
        <v>0</v>
      </c>
      <c r="D11" s="118">
        <f>SUM(D12:D15)</f>
        <v>0</v>
      </c>
      <c r="E11" s="118">
        <f>SUM(E12:E15)</f>
        <v>0</v>
      </c>
      <c r="F11" s="118">
        <f t="shared" si="0"/>
        <v>0</v>
      </c>
      <c r="G11" s="31"/>
    </row>
    <row r="12" spans="1:7" s="32" customFormat="1" ht="33.75" customHeight="1">
      <c r="A12" s="189"/>
      <c r="B12" s="30"/>
      <c r="C12" s="118"/>
      <c r="D12" s="118"/>
      <c r="E12" s="118"/>
      <c r="F12" s="118"/>
      <c r="G12" s="31"/>
    </row>
    <row r="13" spans="1:7" s="32" customFormat="1" ht="33.75" customHeight="1">
      <c r="A13" s="189"/>
      <c r="B13" s="30"/>
      <c r="C13" s="118"/>
      <c r="D13" s="118"/>
      <c r="E13" s="118"/>
      <c r="F13" s="118"/>
      <c r="G13" s="31"/>
    </row>
    <row r="14" spans="1:7" s="32" customFormat="1" ht="33.75" customHeight="1">
      <c r="A14" s="189"/>
      <c r="B14" s="30"/>
      <c r="C14" s="118"/>
      <c r="D14" s="118"/>
      <c r="E14" s="118"/>
      <c r="F14" s="118"/>
      <c r="G14" s="31"/>
    </row>
    <row r="15" spans="1:7" s="32" customFormat="1" ht="33.75" customHeight="1" thickBot="1">
      <c r="A15" s="190"/>
      <c r="B15" s="33"/>
      <c r="C15" s="119"/>
      <c r="D15" s="119"/>
      <c r="E15" s="119"/>
      <c r="F15" s="119"/>
      <c r="G15" s="37"/>
    </row>
  </sheetData>
  <sheetProtection/>
  <mergeCells count="7">
    <mergeCell ref="A11:A15"/>
    <mergeCell ref="A1:F1"/>
    <mergeCell ref="A3:A4"/>
    <mergeCell ref="B3:B4"/>
    <mergeCell ref="C3:F3"/>
    <mergeCell ref="G3:G4"/>
    <mergeCell ref="A6:A10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8</v>
      </c>
      <c r="C1" s="2" t="b">
        <f>"XL4Poppy"</f>
        <v>0</v>
      </c>
    </row>
    <row r="2" ht="13.5" thickBot="1">
      <c r="A2" s="1" t="s">
        <v>9</v>
      </c>
    </row>
    <row r="3" spans="1:3" ht="13.5" thickBot="1">
      <c r="A3" s="3" t="s">
        <v>10</v>
      </c>
      <c r="C3" s="4" t="s">
        <v>11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12</v>
      </c>
      <c r="C7" s="5" t="e">
        <f>=</f>
        <v>#NAME?</v>
      </c>
    </row>
    <row r="8" spans="1:3" ht="12.75">
      <c r="A8" s="7" t="s">
        <v>13</v>
      </c>
      <c r="C8" s="5" t="e">
        <f>=</f>
        <v>#NAME?</v>
      </c>
    </row>
    <row r="9" spans="1:3" ht="12.75">
      <c r="A9" s="8" t="s">
        <v>14</v>
      </c>
      <c r="C9" s="5" t="e">
        <f>FALSE</f>
        <v>#NAME?</v>
      </c>
    </row>
    <row r="10" spans="1:3" ht="12.75">
      <c r="A10" s="7" t="s">
        <v>15</v>
      </c>
      <c r="C10" s="5" t="b">
        <f>A21</f>
        <v>0</v>
      </c>
    </row>
    <row r="11" spans="1:3" ht="13.5" thickBot="1">
      <c r="A11" s="9" t="s">
        <v>16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17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18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19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20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2011-11-15T07:24:08Z</cp:lastPrinted>
  <dcterms:created xsi:type="dcterms:W3CDTF">1999-10-30T05:59:07Z</dcterms:created>
  <dcterms:modified xsi:type="dcterms:W3CDTF">2011-12-22T02:13:24Z</dcterms:modified>
  <cp:category/>
  <cp:version/>
  <cp:contentType/>
  <cp:contentStatus/>
</cp:coreProperties>
</file>