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521" windowWidth="11775" windowHeight="4635" tabRatio="838" activeTab="0"/>
  </bookViews>
  <sheets>
    <sheet name="표지" sheetId="1" r:id="rId1"/>
    <sheet name="1.운용총칙" sheetId="2" r:id="rId2"/>
    <sheet name="2-가.자금수지총괄 " sheetId="3" r:id="rId3"/>
    <sheet name="2-나. 수입계획" sheetId="4" r:id="rId4"/>
    <sheet name="2-다. 지출계획" sheetId="5" r:id="rId5"/>
    <sheet name="3.연도별기금조성및집행현황" sheetId="6" r:id="rId6"/>
    <sheet name="4.예치금및예탁금명세서" sheetId="7" r:id="rId7"/>
    <sheet name="--------" sheetId="8" state="veryHidden" r:id="rId8"/>
  </sheets>
  <definedNames>
    <definedName name="_xlnm.Print_Area" localSheetId="1">'1.운용총칙'!$A$1:$G$26</definedName>
    <definedName name="_xlnm.Print_Area" localSheetId="2">'2-가.자금수지총괄 '!$A$1:$H$16</definedName>
    <definedName name="_xlnm.Print_Area" localSheetId="3">'2-나. 수입계획'!$A$1:$I$9</definedName>
    <definedName name="_xlnm.Print_Area" localSheetId="4">'2-다. 지출계획'!$A$1:$L$35</definedName>
    <definedName name="_xlnm.Print_Area" localSheetId="0">'표지'!$A$1:$N$13</definedName>
  </definedNames>
  <calcPr fullCalcOnLoad="1"/>
</workbook>
</file>

<file path=xl/sharedStrings.xml><?xml version="1.0" encoding="utf-8"?>
<sst xmlns="http://schemas.openxmlformats.org/spreadsheetml/2006/main" count="184" uniqueCount="157">
  <si>
    <t>지  출  합  계</t>
  </si>
  <si>
    <t>산 출 내 역</t>
  </si>
  <si>
    <t>(단위 : 천원)</t>
  </si>
  <si>
    <t>항   목</t>
  </si>
  <si>
    <t>2006년도 새청사건립기금운용계획-051229.xls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</si>
  <si>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</si>
  <si>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</si>
  <si>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</si>
  <si>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</si>
  <si>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</si>
  <si>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</si>
  <si>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</si>
  <si>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</si>
  <si>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</si>
  <si>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</si>
  <si>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</si>
  <si>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</si>
  <si>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수  입</t>
  </si>
  <si>
    <t>지  출</t>
  </si>
  <si>
    <t>증감(B)</t>
  </si>
  <si>
    <t xml:space="preserve">    나. 기금운용의 기본방향</t>
  </si>
  <si>
    <t xml:space="preserve">    다. 기금조성 및 운용</t>
  </si>
  <si>
    <t xml:space="preserve">(2) 재원조성 : </t>
  </si>
  <si>
    <t xml:space="preserve">(3) 지원기준 : </t>
  </si>
  <si>
    <t xml:space="preserve">(4) 지원대상 : </t>
  </si>
  <si>
    <t xml:space="preserve">  가. 자금수지총괄</t>
  </si>
  <si>
    <t>장</t>
  </si>
  <si>
    <t>관</t>
  </si>
  <si>
    <t>항</t>
  </si>
  <si>
    <t>목</t>
  </si>
  <si>
    <t>나. 수입계획</t>
  </si>
  <si>
    <t>200 세외수입</t>
  </si>
  <si>
    <t>220 임시적세외수입</t>
  </si>
  <si>
    <t>부문</t>
  </si>
  <si>
    <t>정책</t>
  </si>
  <si>
    <t>단위</t>
  </si>
  <si>
    <t>세부</t>
  </si>
  <si>
    <t>산출내역</t>
  </si>
  <si>
    <t xml:space="preserve">   다. 지출계획</t>
  </si>
  <si>
    <t>3. 연도별 기금조성 및 집행현황</t>
  </si>
  <si>
    <t>4. 예치금 및 예탁금 명세</t>
  </si>
  <si>
    <t>예치(탁)처</t>
  </si>
  <si>
    <t>예치 및 예탁액</t>
  </si>
  <si>
    <t>예치금</t>
  </si>
  <si>
    <t>예탁금</t>
  </si>
  <si>
    <t>소   계</t>
  </si>
  <si>
    <t>비   고</t>
  </si>
  <si>
    <t>구   분</t>
  </si>
  <si>
    <t>1. 운용총칙</t>
  </si>
  <si>
    <t>(1) 기금조성 현황</t>
  </si>
  <si>
    <t>비  고</t>
  </si>
  <si>
    <t>2. 자금운용계획</t>
  </si>
  <si>
    <t>(1) 기금사업의 목표 : 기금운용의 취지 필요성 서술</t>
  </si>
  <si>
    <t xml:space="preserve">수  입 </t>
  </si>
  <si>
    <t xml:space="preserve">지  출  </t>
  </si>
  <si>
    <t>수입항목</t>
  </si>
  <si>
    <t>증  감
(B-A)</t>
  </si>
  <si>
    <t>편성목
통계목</t>
  </si>
  <si>
    <r>
      <t xml:space="preserve">융자금
회수
</t>
    </r>
    <r>
      <rPr>
        <b/>
        <sz val="9"/>
        <rFont val="HY견명조"/>
        <family val="1"/>
      </rPr>
      <t>(이자포함)</t>
    </r>
  </si>
  <si>
    <t xml:space="preserve">    가. 기금설치 개요</t>
  </si>
  <si>
    <t>총     무    과</t>
  </si>
  <si>
    <t>(1) 설치근거 : 사하구문화체육및 인적자원개발 지원기금 설치 및 운용조례</t>
  </si>
  <si>
    <t>(3) 설치년도 :  2008년</t>
  </si>
  <si>
    <t xml:space="preserve">구민의 삶의 질 향상을 위한 문화체육 참여기회 확대 및 직원들의 인적자원개발 </t>
  </si>
  <si>
    <t xml:space="preserve">(2) 설치목적 : 문화예술 개최지원, 생활체육 저변확대, 직원능력향상 지원 </t>
  </si>
  <si>
    <t>구금고 계약시 제안한 협력사업비</t>
  </si>
  <si>
    <t xml:space="preserve">문화예술, 생활체육, 직원인적자원개발 </t>
  </si>
  <si>
    <t xml:space="preserve">문화예술행사, 생활체육저변확대, 직원인적자원개발 </t>
  </si>
  <si>
    <t>문화예술</t>
  </si>
  <si>
    <t>문화행사 지원</t>
  </si>
  <si>
    <t>공연행사 지원</t>
  </si>
  <si>
    <t>201 일반운영비</t>
  </si>
  <si>
    <t xml:space="preserve">   03 행사운영비</t>
  </si>
  <si>
    <t>307 민간이전</t>
  </si>
  <si>
    <t xml:space="preserve">   04 민간행사보조</t>
  </si>
  <si>
    <t>체육</t>
  </si>
  <si>
    <t>생활체육 육성</t>
  </si>
  <si>
    <t>생활체육진흥</t>
  </si>
  <si>
    <t xml:space="preserve">   04 민간행사 보조</t>
  </si>
  <si>
    <t>체육시설 확충</t>
  </si>
  <si>
    <t>401 시설비 및 부대비</t>
  </si>
  <si>
    <t>부산 은행</t>
  </si>
  <si>
    <t xml:space="preserve"> 출   연   금</t>
  </si>
  <si>
    <t xml:space="preserve"> 고유목적사업비</t>
  </si>
  <si>
    <t xml:space="preserve"> 보   조   금</t>
  </si>
  <si>
    <t xml:space="preserve"> 융   자   금</t>
  </si>
  <si>
    <t>차   입   금</t>
  </si>
  <si>
    <t>인력운영비</t>
  </si>
  <si>
    <t>융자금회수
(이자포함)</t>
  </si>
  <si>
    <t>기 본 경 비</t>
  </si>
  <si>
    <t>예탁금상환금</t>
  </si>
  <si>
    <t>예   탁   금</t>
  </si>
  <si>
    <t>예치금회수</t>
  </si>
  <si>
    <t>예   치   금</t>
  </si>
  <si>
    <t>예   수   금</t>
  </si>
  <si>
    <t>차입원리금상환</t>
  </si>
  <si>
    <t>이 자 수 입</t>
  </si>
  <si>
    <t xml:space="preserve"> 예수금원리금상환</t>
  </si>
  <si>
    <t>기 타 지 출</t>
  </si>
  <si>
    <t xml:space="preserve"> 기 타 수 입
(구금고협력사업비)</t>
  </si>
  <si>
    <t>(단위 : 천원)</t>
  </si>
  <si>
    <t>조직</t>
  </si>
  <si>
    <t>증  감</t>
  </si>
  <si>
    <t>총무과</t>
  </si>
  <si>
    <t xml:space="preserve">   01 시설비</t>
  </si>
  <si>
    <t>(단위 :  천원)</t>
  </si>
  <si>
    <t xml:space="preserve">(2) 2012년도 기금사업 개요 </t>
  </si>
  <si>
    <t xml:space="preserve">    ○ 환경을 생각하는 음악회 지원 ▷ 을숙도문화회관 </t>
  </si>
  <si>
    <t xml:space="preserve">    ○ 찾아가는 문화사랑방 공연 지원 ▷ 문화관광과 </t>
  </si>
  <si>
    <t xml:space="preserve">    ○ 생활체육 저변확대  ▷ 총무과 </t>
  </si>
  <si>
    <t>2011년도말
현재액(A)</t>
  </si>
  <si>
    <t>2012년도 조성계획</t>
  </si>
  <si>
    <t>2012년도말 현재액
(A + B)</t>
  </si>
  <si>
    <t>수입액</t>
  </si>
  <si>
    <t>지출액</t>
  </si>
  <si>
    <t>전년도
수입액</t>
  </si>
  <si>
    <t>전년도
지출액</t>
  </si>
  <si>
    <t>2010년도말
현재액</t>
  </si>
  <si>
    <t>2011년도말
현재액(A)</t>
  </si>
  <si>
    <t>2012년도말
현재액(B)</t>
  </si>
  <si>
    <t>증   감
(B-A)</t>
  </si>
  <si>
    <t>증 감</t>
  </si>
  <si>
    <t>602 예치금</t>
  </si>
  <si>
    <t xml:space="preserve">   01 예치금</t>
  </si>
  <si>
    <t>228 기타수입</t>
  </si>
  <si>
    <t>228-09
그외수입</t>
  </si>
  <si>
    <t>생활체육행사지원</t>
  </si>
  <si>
    <t>재무활동(총무과)</t>
  </si>
  <si>
    <t>보전지출</t>
  </si>
  <si>
    <t>여유자금 예치</t>
  </si>
  <si>
    <t>고유목적
사 업 비</t>
  </si>
  <si>
    <t>인력운영비  
및
기본경비</t>
  </si>
  <si>
    <t>연도별</t>
  </si>
  <si>
    <t>조       성       액</t>
  </si>
  <si>
    <t>집        행        액</t>
  </si>
  <si>
    <t>잔  액
(A-B)</t>
  </si>
  <si>
    <t>계(A)</t>
  </si>
  <si>
    <t>출연금</t>
  </si>
  <si>
    <t>보조금</t>
  </si>
  <si>
    <t>차입금</t>
  </si>
  <si>
    <t>이자
수입</t>
  </si>
  <si>
    <t>기타</t>
  </si>
  <si>
    <t>계(B)</t>
  </si>
  <si>
    <t>융자금</t>
  </si>
  <si>
    <t>차입금
원리금
상환</t>
  </si>
  <si>
    <t>2006년
까지</t>
  </si>
  <si>
    <t>○2012년도 구 금고 협력사업비             21,000,000원</t>
  </si>
  <si>
    <t xml:space="preserve">○환경을 생각하는 음악회                                   5,000,000원      </t>
  </si>
  <si>
    <t>○찾아가는 문화사랑방공연                                 5,000,000원</t>
  </si>
  <si>
    <t xml:space="preserve">○생활체육 행사 지원                                          4,999,000원 </t>
  </si>
  <si>
    <t xml:space="preserve">○생활체육시설 확충                                           6,000,000원 </t>
  </si>
  <si>
    <t xml:space="preserve">○예치금                                                                  1,000원 </t>
  </si>
  <si>
    <t>합    계</t>
  </si>
  <si>
    <t>합 계</t>
  </si>
  <si>
    <t>수 입 합 계</t>
  </si>
  <si>
    <t>문화체육 및 인적자원개발 지원기금 운용계획</t>
  </si>
  <si>
    <t>2012년 문화체육 및 인적자원개발지원기금  운용계획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</si>
</sst>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&quot;\-#,##0"/>
    <numFmt numFmtId="178" formatCode="#,##0;&quot;△&quot;#,##0"/>
    <numFmt numFmtId="179" formatCode="#,##0;&quot;△&quot;#,##0;"/>
    <numFmt numFmtId="180" formatCode="_-* #,##0.00\ &quot;DM&quot;_-;\-* #,##0.00\ &quot;DM&quot;_-;_-* &quot;-&quot;??\ &quot;DM&quot;_-;_-@_-"/>
    <numFmt numFmtId="181" formatCode="&quot;₩&quot;#,##0.00;[Red]&quot;₩&quot;&quot;₩&quot;&quot;₩&quot;&quot;₩&quot;&quot;₩&quot;&quot;₩&quot;\-#,##0.00"/>
    <numFmt numFmtId="182" formatCode="[$-412]yyyy&quot;년&quot;\ m&quot;월&quot;\ d&quot;일&quot;\ dd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  <numFmt numFmtId="188" formatCode="##,#0_;&quot;△&quot;#,##0"/>
    <numFmt numFmtId="189" formatCode="#,##0;&quot;△&quot;0,###"/>
    <numFmt numFmtId="190" formatCode="#,##0_ ;&quot;△&quot;0,###"/>
    <numFmt numFmtId="191" formatCode="##,#0_;&quot;△&quot;0,###\ "/>
    <numFmt numFmtId="192" formatCode="#,##0_);[Red]\(#,##0\)"/>
    <numFmt numFmtId="193" formatCode="#,##0_);\(#,##0\)"/>
    <numFmt numFmtId="194" formatCode="&quot;₩&quot;#,##0.00;&quot;△&quot;#,##0.00"/>
    <numFmt numFmtId="195" formatCode="&quot;₩&quot;#,##0.00;&quot;△&quot;#,##0"/>
    <numFmt numFmtId="196" formatCode="_-&quot;₩&quot;* #,##0_-;&quot;△&quot;* #,##0_-;_-&quot;₩&quot;* &quot;-&quot;_-;_-@_-"/>
  </numFmts>
  <fonts count="62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name val="HY견명조"/>
      <family val="1"/>
    </font>
    <font>
      <sz val="11"/>
      <name val="HY견명조"/>
      <family val="1"/>
    </font>
    <font>
      <b/>
      <sz val="17"/>
      <name val="HY견명조"/>
      <family val="1"/>
    </font>
    <font>
      <b/>
      <sz val="15"/>
      <name val="HY견명조"/>
      <family val="1"/>
    </font>
    <font>
      <sz val="13"/>
      <name val="HY견명조"/>
      <family val="1"/>
    </font>
    <font>
      <sz val="12"/>
      <name val="HY견명조"/>
      <family val="1"/>
    </font>
    <font>
      <b/>
      <sz val="13"/>
      <name val="HY견명조"/>
      <family val="1"/>
    </font>
    <font>
      <b/>
      <sz val="12"/>
      <name val="HY견명조"/>
      <family val="1"/>
    </font>
    <font>
      <sz val="15"/>
      <name val="HY견명조"/>
      <family val="1"/>
    </font>
    <font>
      <sz val="14"/>
      <name val="바탕체"/>
      <family val="1"/>
    </font>
    <font>
      <sz val="14"/>
      <name val="HY헤드라인M"/>
      <family val="1"/>
    </font>
    <font>
      <sz val="36"/>
      <name val="HY견명조"/>
      <family val="1"/>
    </font>
    <font>
      <b/>
      <sz val="28"/>
      <name val="HY견명조"/>
      <family val="1"/>
    </font>
    <font>
      <sz val="24"/>
      <name val="HY견명조"/>
      <family val="1"/>
    </font>
    <font>
      <b/>
      <sz val="9"/>
      <name val="HY견명조"/>
      <family val="1"/>
    </font>
    <font>
      <sz val="11"/>
      <name val="바탕"/>
      <family val="1"/>
    </font>
    <font>
      <sz val="12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31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1" fillId="26" borderId="9" applyNumberFormat="0" applyAlignment="0" applyProtection="0"/>
    <xf numFmtId="180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10" applyNumberFormat="0" applyAlignment="0" applyProtection="0"/>
    <xf numFmtId="0" fontId="7" fillId="0" borderId="11">
      <alignment horizontal="left" vertical="center"/>
      <protection/>
    </xf>
    <xf numFmtId="0" fontId="5" fillId="0" borderId="0">
      <alignment/>
      <protection/>
    </xf>
  </cellStyleXfs>
  <cellXfs count="219">
    <xf numFmtId="0" fontId="0" fillId="0" borderId="0" xfId="0" applyAlignment="1">
      <alignment/>
    </xf>
    <xf numFmtId="0" fontId="8" fillId="33" borderId="0" xfId="66" applyFont="1" applyFill="1">
      <alignment/>
      <protection/>
    </xf>
    <xf numFmtId="0" fontId="5" fillId="0" borderId="0" xfId="66">
      <alignment/>
      <protection/>
    </xf>
    <xf numFmtId="0" fontId="5" fillId="33" borderId="0" xfId="66" applyFill="1">
      <alignment/>
      <protection/>
    </xf>
    <xf numFmtId="0" fontId="5" fillId="34" borderId="12" xfId="66" applyFill="1" applyBorder="1">
      <alignment/>
      <protection/>
    </xf>
    <xf numFmtId="0" fontId="5" fillId="35" borderId="13" xfId="66" applyFill="1" applyBorder="1">
      <alignment/>
      <protection/>
    </xf>
    <xf numFmtId="0" fontId="9" fillId="36" borderId="14" xfId="66" applyFont="1" applyFill="1" applyBorder="1" applyAlignment="1">
      <alignment horizontal="center"/>
      <protection/>
    </xf>
    <xf numFmtId="0" fontId="10" fillId="37" borderId="15" xfId="66" applyFont="1" applyFill="1" applyBorder="1" applyAlignment="1">
      <alignment horizontal="center"/>
      <protection/>
    </xf>
    <xf numFmtId="0" fontId="9" fillId="36" borderId="15" xfId="66" applyFont="1" applyFill="1" applyBorder="1" applyAlignment="1">
      <alignment horizontal="center"/>
      <protection/>
    </xf>
    <xf numFmtId="0" fontId="9" fillId="36" borderId="16" xfId="66" applyFont="1" applyFill="1" applyBorder="1" applyAlignment="1">
      <alignment horizontal="center"/>
      <protection/>
    </xf>
    <xf numFmtId="0" fontId="5" fillId="35" borderId="17" xfId="66" applyFill="1" applyBorder="1">
      <alignment/>
      <protection/>
    </xf>
    <xf numFmtId="0" fontId="5" fillId="34" borderId="18" xfId="66" applyFill="1" applyBorder="1">
      <alignment/>
      <protection/>
    </xf>
    <xf numFmtId="0" fontId="5" fillId="35" borderId="18" xfId="66" applyFill="1" applyBorder="1">
      <alignment/>
      <protection/>
    </xf>
    <xf numFmtId="0" fontId="5" fillId="34" borderId="19" xfId="66" applyFill="1" applyBorder="1">
      <alignment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20" xfId="0" applyFont="1" applyBorder="1" applyAlignment="1">
      <alignment/>
    </xf>
    <xf numFmtId="0" fontId="16" fillId="0" borderId="20" xfId="0" applyFont="1" applyBorder="1" applyAlignment="1">
      <alignment horizontal="center" vertical="center"/>
    </xf>
    <xf numFmtId="178" fontId="16" fillId="0" borderId="20" xfId="49" applyNumberFormat="1" applyFont="1" applyFill="1" applyBorder="1" applyAlignment="1">
      <alignment horizontal="center" vertical="center"/>
    </xf>
    <xf numFmtId="41" fontId="16" fillId="0" borderId="20" xfId="49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right" vertical="center"/>
    </xf>
    <xf numFmtId="3" fontId="15" fillId="0" borderId="20" xfId="0" applyNumberFormat="1" applyFont="1" applyFill="1" applyBorder="1" applyAlignment="1">
      <alignment horizontal="right" vertical="center" shrinkToFit="1"/>
    </xf>
    <xf numFmtId="178" fontId="15" fillId="0" borderId="21" xfId="0" applyNumberFormat="1" applyFont="1" applyFill="1" applyBorder="1" applyAlignment="1">
      <alignment horizontal="right" vertical="center" shrinkToFit="1"/>
    </xf>
    <xf numFmtId="0" fontId="15" fillId="0" borderId="0" xfId="0" applyFont="1" applyBorder="1" applyAlignment="1">
      <alignment/>
    </xf>
    <xf numFmtId="3" fontId="15" fillId="0" borderId="19" xfId="0" applyNumberFormat="1" applyFont="1" applyFill="1" applyBorder="1" applyAlignment="1">
      <alignment horizontal="right" vertical="center" shrinkToFit="1"/>
    </xf>
    <xf numFmtId="0" fontId="15" fillId="0" borderId="0" xfId="0" applyFont="1" applyAlignment="1">
      <alignment horizontal="right"/>
    </xf>
    <xf numFmtId="3" fontId="15" fillId="0" borderId="0" xfId="0" applyNumberFormat="1" applyFont="1" applyFill="1" applyBorder="1" applyAlignment="1">
      <alignment horizontal="right" vertical="center" shrinkToFit="1"/>
    </xf>
    <xf numFmtId="3" fontId="15" fillId="0" borderId="20" xfId="0" applyNumberFormat="1" applyFont="1" applyFill="1" applyBorder="1" applyAlignment="1">
      <alignment horizontal="center" vertical="center" shrinkToFit="1"/>
    </xf>
    <xf numFmtId="178" fontId="15" fillId="0" borderId="22" xfId="0" applyNumberFormat="1" applyFont="1" applyFill="1" applyBorder="1" applyAlignment="1">
      <alignment horizontal="right" vertical="center" shrinkToFi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6" fillId="0" borderId="23" xfId="0" applyFont="1" applyBorder="1" applyAlignment="1">
      <alignment horizontal="left" vertical="center" shrinkToFit="1"/>
    </xf>
    <xf numFmtId="0" fontId="16" fillId="0" borderId="24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 shrinkToFit="1"/>
    </xf>
    <xf numFmtId="0" fontId="16" fillId="0" borderId="13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3" fontId="16" fillId="0" borderId="20" xfId="0" applyNumberFormat="1" applyFont="1" applyFill="1" applyBorder="1" applyAlignment="1">
      <alignment horizontal="right" vertical="center" shrinkToFit="1"/>
    </xf>
    <xf numFmtId="178" fontId="16" fillId="0" borderId="21" xfId="0" applyNumberFormat="1" applyFont="1" applyFill="1" applyBorder="1" applyAlignment="1">
      <alignment horizontal="right" vertical="center" shrinkToFit="1"/>
    </xf>
    <xf numFmtId="3" fontId="16" fillId="0" borderId="18" xfId="0" applyNumberFormat="1" applyFont="1" applyFill="1" applyBorder="1" applyAlignment="1">
      <alignment horizontal="right" vertical="center" shrinkToFit="1"/>
    </xf>
    <xf numFmtId="178" fontId="16" fillId="0" borderId="25" xfId="0" applyNumberFormat="1" applyFont="1" applyFill="1" applyBorder="1" applyAlignment="1">
      <alignment horizontal="right" vertical="center" shrinkToFit="1"/>
    </xf>
    <xf numFmtId="178" fontId="15" fillId="0" borderId="26" xfId="0" applyNumberFormat="1" applyFont="1" applyFill="1" applyBorder="1" applyAlignment="1">
      <alignment horizontal="right" vertical="center" shrinkToFit="1"/>
    </xf>
    <xf numFmtId="0" fontId="26" fillId="0" borderId="0" xfId="0" applyFont="1" applyAlignment="1">
      <alignment/>
    </xf>
    <xf numFmtId="0" fontId="16" fillId="0" borderId="27" xfId="0" applyFont="1" applyBorder="1" applyAlignment="1">
      <alignment horizontal="left" vertical="center" shrinkToFit="1"/>
    </xf>
    <xf numFmtId="0" fontId="16" fillId="0" borderId="28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 shrinkToFit="1"/>
    </xf>
    <xf numFmtId="0" fontId="16" fillId="0" borderId="30" xfId="0" applyFont="1" applyBorder="1" applyAlignment="1">
      <alignment horizontal="left" vertical="center" shrinkToFit="1"/>
    </xf>
    <xf numFmtId="0" fontId="16" fillId="0" borderId="0" xfId="0" applyFont="1" applyAlignment="1">
      <alignment horizontal="right"/>
    </xf>
    <xf numFmtId="176" fontId="18" fillId="34" borderId="31" xfId="0" applyNumberFormat="1" applyFont="1" applyFill="1" applyBorder="1" applyAlignment="1">
      <alignment horizontal="center" vertical="center" shrinkToFit="1"/>
    </xf>
    <xf numFmtId="176" fontId="18" fillId="34" borderId="32" xfId="0" applyNumberFormat="1" applyFont="1" applyFill="1" applyBorder="1" applyAlignment="1">
      <alignment horizontal="center" vertical="center" wrapText="1" shrinkToFit="1"/>
    </xf>
    <xf numFmtId="176" fontId="18" fillId="34" borderId="32" xfId="0" applyNumberFormat="1" applyFont="1" applyFill="1" applyBorder="1" applyAlignment="1">
      <alignment horizontal="center" vertical="center" shrinkToFit="1"/>
    </xf>
    <xf numFmtId="176" fontId="18" fillId="34" borderId="33" xfId="0" applyNumberFormat="1" applyFont="1" applyFill="1" applyBorder="1" applyAlignment="1">
      <alignment horizontal="center" vertical="center" wrapText="1" shrinkToFit="1"/>
    </xf>
    <xf numFmtId="3" fontId="18" fillId="0" borderId="34" xfId="0" applyNumberFormat="1" applyFont="1" applyBorder="1" applyAlignment="1">
      <alignment horizontal="center" vertical="center" shrinkToFit="1"/>
    </xf>
    <xf numFmtId="41" fontId="18" fillId="0" borderId="17" xfId="50" applyFont="1" applyFill="1" applyBorder="1" applyAlignment="1">
      <alignment horizontal="center" vertical="center" shrinkToFit="1"/>
    </xf>
    <xf numFmtId="3" fontId="16" fillId="0" borderId="35" xfId="0" applyNumberFormat="1" applyFont="1" applyBorder="1" applyAlignment="1">
      <alignment horizontal="center" vertical="center" shrinkToFit="1"/>
    </xf>
    <xf numFmtId="178" fontId="16" fillId="0" borderId="20" xfId="50" applyNumberFormat="1" applyFont="1" applyFill="1" applyBorder="1" applyAlignment="1">
      <alignment vertical="center" shrinkToFit="1"/>
    </xf>
    <xf numFmtId="3" fontId="16" fillId="0" borderId="20" xfId="0" applyNumberFormat="1" applyFont="1" applyFill="1" applyBorder="1" applyAlignment="1">
      <alignment horizontal="center" vertical="center" shrinkToFit="1"/>
    </xf>
    <xf numFmtId="178" fontId="16" fillId="0" borderId="21" xfId="50" applyNumberFormat="1" applyFont="1" applyFill="1" applyBorder="1" applyAlignment="1">
      <alignment horizontal="right" vertical="center" shrinkToFit="1"/>
    </xf>
    <xf numFmtId="3" fontId="16" fillId="0" borderId="35" xfId="0" applyNumberFormat="1" applyFont="1" applyBorder="1" applyAlignment="1">
      <alignment horizontal="center" vertical="center" wrapText="1" shrinkToFit="1"/>
    </xf>
    <xf numFmtId="178" fontId="16" fillId="0" borderId="19" xfId="50" applyNumberFormat="1" applyFont="1" applyFill="1" applyBorder="1" applyAlignment="1">
      <alignment vertical="center" shrinkToFit="1"/>
    </xf>
    <xf numFmtId="3" fontId="16" fillId="0" borderId="19" xfId="0" applyNumberFormat="1" applyFont="1" applyFill="1" applyBorder="1" applyAlignment="1">
      <alignment horizontal="center" vertical="center" shrinkToFit="1"/>
    </xf>
    <xf numFmtId="178" fontId="16" fillId="0" borderId="22" xfId="50" applyNumberFormat="1" applyFont="1" applyFill="1" applyBorder="1" applyAlignment="1">
      <alignment horizontal="right" vertical="center" shrinkToFit="1"/>
    </xf>
    <xf numFmtId="3" fontId="16" fillId="0" borderId="36" xfId="0" applyNumberFormat="1" applyFont="1" applyBorder="1" applyAlignment="1">
      <alignment horizontal="center" vertical="center" wrapText="1" shrinkToFit="1"/>
    </xf>
    <xf numFmtId="0" fontId="17" fillId="0" borderId="0" xfId="0" applyFont="1" applyAlignment="1">
      <alignment horizontal="left" vertical="center"/>
    </xf>
    <xf numFmtId="0" fontId="18" fillId="34" borderId="37" xfId="0" applyFont="1" applyFill="1" applyBorder="1" applyAlignment="1">
      <alignment horizontal="center" vertical="center" wrapText="1" shrinkToFit="1"/>
    </xf>
    <xf numFmtId="0" fontId="18" fillId="34" borderId="38" xfId="0" applyFont="1" applyFill="1" applyBorder="1" applyAlignment="1">
      <alignment horizontal="center" vertical="center" wrapText="1" shrinkToFit="1"/>
    </xf>
    <xf numFmtId="0" fontId="18" fillId="34" borderId="39" xfId="0" applyFont="1" applyFill="1" applyBorder="1" applyAlignment="1">
      <alignment vertical="center" wrapText="1" shrinkToFit="1"/>
    </xf>
    <xf numFmtId="0" fontId="16" fillId="0" borderId="19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center" vertical="center" shrinkToFit="1"/>
    </xf>
    <xf numFmtId="178" fontId="15" fillId="0" borderId="0" xfId="0" applyNumberFormat="1" applyFont="1" applyFill="1" applyBorder="1" applyAlignment="1">
      <alignment horizontal="right" vertical="center" shrinkToFit="1"/>
    </xf>
    <xf numFmtId="0" fontId="18" fillId="34" borderId="32" xfId="0" applyFont="1" applyFill="1" applyBorder="1" applyAlignment="1">
      <alignment horizontal="center" vertical="center" wrapText="1"/>
    </xf>
    <xf numFmtId="0" fontId="18" fillId="34" borderId="39" xfId="0" applyFont="1" applyFill="1" applyBorder="1" applyAlignment="1">
      <alignment horizontal="center" vertical="center" wrapText="1" shrinkToFit="1"/>
    </xf>
    <xf numFmtId="0" fontId="18" fillId="34" borderId="40" xfId="0" applyNumberFormat="1" applyFont="1" applyFill="1" applyBorder="1" applyAlignment="1">
      <alignment horizontal="center" vertical="center" wrapText="1" shrinkToFit="1"/>
    </xf>
    <xf numFmtId="3" fontId="16" fillId="0" borderId="41" xfId="0" applyNumberFormat="1" applyFont="1" applyFill="1" applyBorder="1" applyAlignment="1">
      <alignment horizontal="right" vertical="center" shrinkToFit="1"/>
    </xf>
    <xf numFmtId="3" fontId="16" fillId="0" borderId="42" xfId="0" applyNumberFormat="1" applyFont="1" applyFill="1" applyBorder="1" applyAlignment="1">
      <alignment horizontal="right" vertical="center" shrinkToFit="1"/>
    </xf>
    <xf numFmtId="3" fontId="16" fillId="0" borderId="43" xfId="0" applyNumberFormat="1" applyFont="1" applyFill="1" applyBorder="1" applyAlignment="1">
      <alignment horizontal="right" vertical="center" shrinkToFit="1"/>
    </xf>
    <xf numFmtId="3" fontId="16" fillId="0" borderId="44" xfId="0" applyNumberFormat="1" applyFont="1" applyFill="1" applyBorder="1" applyAlignment="1">
      <alignment horizontal="right" vertical="center" shrinkToFit="1"/>
    </xf>
    <xf numFmtId="3" fontId="18" fillId="0" borderId="45" xfId="0" applyNumberFormat="1" applyFont="1" applyBorder="1" applyAlignment="1">
      <alignment horizontal="right" vertical="center" wrapText="1" shrinkToFit="1"/>
    </xf>
    <xf numFmtId="3" fontId="16" fillId="0" borderId="20" xfId="50" applyNumberFormat="1" applyFont="1" applyFill="1" applyBorder="1" applyAlignment="1">
      <alignment vertical="center" shrinkToFit="1"/>
    </xf>
    <xf numFmtId="3" fontId="16" fillId="0" borderId="19" xfId="50" applyNumberFormat="1" applyFont="1" applyFill="1" applyBorder="1" applyAlignment="1">
      <alignment vertical="center" shrinkToFit="1"/>
    </xf>
    <xf numFmtId="3" fontId="16" fillId="0" borderId="20" xfId="0" applyNumberFormat="1" applyFont="1" applyFill="1" applyBorder="1" applyAlignment="1">
      <alignment vertical="center" shrinkToFit="1"/>
    </xf>
    <xf numFmtId="0" fontId="18" fillId="34" borderId="46" xfId="0" applyFont="1" applyFill="1" applyBorder="1" applyAlignment="1">
      <alignment horizontal="center" vertical="center" wrapText="1" shrinkToFit="1"/>
    </xf>
    <xf numFmtId="178" fontId="16" fillId="0" borderId="47" xfId="0" applyNumberFormat="1" applyFont="1" applyFill="1" applyBorder="1" applyAlignment="1">
      <alignment horizontal="right" vertical="center" shrinkToFit="1"/>
    </xf>
    <xf numFmtId="0" fontId="16" fillId="0" borderId="48" xfId="0" applyFont="1" applyBorder="1" applyAlignment="1">
      <alignment vertical="center" wrapText="1" shrinkToFit="1"/>
    </xf>
    <xf numFmtId="3" fontId="16" fillId="0" borderId="48" xfId="0" applyNumberFormat="1" applyFont="1" applyFill="1" applyBorder="1" applyAlignment="1">
      <alignment horizontal="right" vertical="center" shrinkToFit="1"/>
    </xf>
    <xf numFmtId="178" fontId="16" fillId="0" borderId="26" xfId="0" applyNumberFormat="1" applyFont="1" applyFill="1" applyBorder="1" applyAlignment="1">
      <alignment horizontal="right" vertical="center" shrinkToFit="1"/>
    </xf>
    <xf numFmtId="178" fontId="16" fillId="0" borderId="22" xfId="0" applyNumberFormat="1" applyFont="1" applyFill="1" applyBorder="1" applyAlignment="1">
      <alignment horizontal="right" vertical="center" shrinkToFit="1"/>
    </xf>
    <xf numFmtId="0" fontId="18" fillId="34" borderId="41" xfId="0" applyFont="1" applyFill="1" applyBorder="1" applyAlignment="1">
      <alignment horizontal="center" vertical="center" wrapText="1" shrinkToFit="1"/>
    </xf>
    <xf numFmtId="0" fontId="18" fillId="34" borderId="49" xfId="0" applyFont="1" applyFill="1" applyBorder="1" applyAlignment="1">
      <alignment horizontal="center" vertical="center" wrapText="1" shrinkToFit="1"/>
    </xf>
    <xf numFmtId="0" fontId="18" fillId="34" borderId="50" xfId="0" applyFont="1" applyFill="1" applyBorder="1" applyAlignment="1">
      <alignment horizontal="center" vertical="center" wrapText="1" shrinkToFit="1"/>
    </xf>
    <xf numFmtId="3" fontId="16" fillId="0" borderId="17" xfId="0" applyNumberFormat="1" applyFont="1" applyFill="1" applyBorder="1" applyAlignment="1">
      <alignment horizontal="right" vertical="center" shrinkToFit="1"/>
    </xf>
    <xf numFmtId="0" fontId="16" fillId="0" borderId="51" xfId="0" applyFont="1" applyBorder="1" applyAlignment="1">
      <alignment vertical="center" wrapText="1" shrinkToFit="1"/>
    </xf>
    <xf numFmtId="3" fontId="16" fillId="0" borderId="52" xfId="0" applyNumberFormat="1" applyFont="1" applyFill="1" applyBorder="1" applyAlignment="1">
      <alignment horizontal="right" vertical="center" shrinkToFit="1"/>
    </xf>
    <xf numFmtId="178" fontId="16" fillId="0" borderId="53" xfId="0" applyNumberFormat="1" applyFont="1" applyFill="1" applyBorder="1" applyAlignment="1">
      <alignment horizontal="right" vertical="center" shrinkToFit="1"/>
    </xf>
    <xf numFmtId="0" fontId="16" fillId="0" borderId="27" xfId="0" applyFont="1" applyBorder="1" applyAlignment="1">
      <alignment vertical="center" wrapText="1" shrinkToFit="1"/>
    </xf>
    <xf numFmtId="0" fontId="16" fillId="0" borderId="35" xfId="0" applyFont="1" applyBorder="1" applyAlignment="1">
      <alignment horizontal="center" vertical="center" wrapText="1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25" fillId="34" borderId="3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8" fillId="34" borderId="35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41" fontId="16" fillId="0" borderId="20" xfId="49" applyNumberFormat="1" applyFont="1" applyFill="1" applyBorder="1" applyAlignment="1">
      <alignment vertical="center" wrapText="1"/>
    </xf>
    <xf numFmtId="178" fontId="27" fillId="0" borderId="20" xfId="0" applyNumberFormat="1" applyFont="1" applyFill="1" applyBorder="1" applyAlignment="1">
      <alignment vertical="center" shrinkToFit="1"/>
    </xf>
    <xf numFmtId="41" fontId="16" fillId="0" borderId="21" xfId="49" applyFont="1" applyFill="1" applyBorder="1" applyAlignment="1">
      <alignment vertical="center" wrapText="1"/>
    </xf>
    <xf numFmtId="0" fontId="16" fillId="0" borderId="24" xfId="0" applyFont="1" applyFill="1" applyBorder="1" applyAlignment="1">
      <alignment vertical="center"/>
    </xf>
    <xf numFmtId="0" fontId="16" fillId="0" borderId="54" xfId="0" applyFont="1" applyFill="1" applyBorder="1" applyAlignment="1">
      <alignment vertical="center"/>
    </xf>
    <xf numFmtId="41" fontId="16" fillId="0" borderId="20" xfId="49" applyNumberFormat="1" applyFont="1" applyFill="1" applyBorder="1" applyAlignment="1">
      <alignment horizontal="right" vertical="center" wrapText="1"/>
    </xf>
    <xf numFmtId="49" fontId="16" fillId="0" borderId="21" xfId="49" applyNumberFormat="1" applyFont="1" applyFill="1" applyBorder="1" applyAlignment="1">
      <alignment horizontal="right" vertical="center" wrapText="1"/>
    </xf>
    <xf numFmtId="0" fontId="16" fillId="0" borderId="18" xfId="0" applyFont="1" applyFill="1" applyBorder="1" applyAlignment="1">
      <alignment vertical="center"/>
    </xf>
    <xf numFmtId="178" fontId="18" fillId="0" borderId="55" xfId="0" applyNumberFormat="1" applyFont="1" applyFill="1" applyBorder="1" applyAlignment="1">
      <alignment horizontal="right" vertical="center" shrinkToFit="1"/>
    </xf>
    <xf numFmtId="178" fontId="15" fillId="0" borderId="20" xfId="0" applyNumberFormat="1" applyFont="1" applyFill="1" applyBorder="1" applyAlignment="1">
      <alignment horizontal="right" vertical="center" shrinkToFit="1"/>
    </xf>
    <xf numFmtId="178" fontId="15" fillId="0" borderId="19" xfId="0" applyNumberFormat="1" applyFont="1" applyFill="1" applyBorder="1" applyAlignment="1">
      <alignment horizontal="right" vertical="center" shrinkToFit="1"/>
    </xf>
    <xf numFmtId="0" fontId="16" fillId="0" borderId="13" xfId="0" applyFont="1" applyFill="1" applyBorder="1" applyAlignment="1">
      <alignment vertical="center"/>
    </xf>
    <xf numFmtId="0" fontId="16" fillId="0" borderId="44" xfId="0" applyFont="1" applyFill="1" applyBorder="1" applyAlignment="1">
      <alignment vertical="center" wrapText="1"/>
    </xf>
    <xf numFmtId="0" fontId="16" fillId="0" borderId="56" xfId="0" applyFont="1" applyFill="1" applyBorder="1" applyAlignment="1">
      <alignment vertical="center"/>
    </xf>
    <xf numFmtId="41" fontId="16" fillId="0" borderId="18" xfId="49" applyNumberFormat="1" applyFont="1" applyFill="1" applyBorder="1" applyAlignment="1">
      <alignment horizontal="right" vertical="center" wrapText="1"/>
    </xf>
    <xf numFmtId="178" fontId="27" fillId="0" borderId="18" xfId="0" applyNumberFormat="1" applyFont="1" applyFill="1" applyBorder="1" applyAlignment="1">
      <alignment vertical="center" shrinkToFit="1"/>
    </xf>
    <xf numFmtId="41" fontId="16" fillId="0" borderId="25" xfId="49" applyFont="1" applyFill="1" applyBorder="1" applyAlignment="1">
      <alignment vertical="center" wrapText="1"/>
    </xf>
    <xf numFmtId="41" fontId="18" fillId="0" borderId="45" xfId="49" applyNumberFormat="1" applyFont="1" applyFill="1" applyBorder="1" applyAlignment="1">
      <alignment vertical="center" wrapText="1"/>
    </xf>
    <xf numFmtId="178" fontId="18" fillId="0" borderId="45" xfId="49" applyNumberFormat="1" applyFont="1" applyFill="1" applyBorder="1" applyAlignment="1">
      <alignment vertical="center" wrapText="1"/>
    </xf>
    <xf numFmtId="41" fontId="16" fillId="0" borderId="55" xfId="49" applyFont="1" applyFill="1" applyBorder="1" applyAlignment="1">
      <alignment vertical="center" wrapText="1"/>
    </xf>
    <xf numFmtId="3" fontId="18" fillId="0" borderId="17" xfId="50" applyNumberFormat="1" applyFont="1" applyFill="1" applyBorder="1" applyAlignment="1">
      <alignment horizontal="right" vertical="center" shrinkToFit="1"/>
    </xf>
    <xf numFmtId="178" fontId="18" fillId="0" borderId="17" xfId="50" applyNumberFormat="1" applyFont="1" applyFill="1" applyBorder="1" applyAlignment="1">
      <alignment horizontal="right" vertical="center" shrinkToFit="1"/>
    </xf>
    <xf numFmtId="178" fontId="18" fillId="0" borderId="26" xfId="50" applyNumberFormat="1" applyFont="1" applyFill="1" applyBorder="1" applyAlignment="1">
      <alignment horizontal="right" vertical="center" shrinkToFit="1"/>
    </xf>
    <xf numFmtId="0" fontId="18" fillId="0" borderId="57" xfId="0" applyFont="1" applyBorder="1" applyAlignment="1">
      <alignment horizontal="center" vertical="center" shrinkToFit="1"/>
    </xf>
    <xf numFmtId="3" fontId="18" fillId="0" borderId="45" xfId="0" applyNumberFormat="1" applyFont="1" applyFill="1" applyBorder="1" applyAlignment="1">
      <alignment horizontal="right" vertical="center" shrinkToFit="1"/>
    </xf>
    <xf numFmtId="0" fontId="17" fillId="0" borderId="34" xfId="0" applyFont="1" applyBorder="1" applyAlignment="1">
      <alignment horizontal="center" vertical="center" wrapText="1"/>
    </xf>
    <xf numFmtId="3" fontId="17" fillId="0" borderId="17" xfId="0" applyNumberFormat="1" applyFont="1" applyFill="1" applyBorder="1" applyAlignment="1">
      <alignment horizontal="right" vertical="center" shrinkToFit="1"/>
    </xf>
    <xf numFmtId="178" fontId="17" fillId="0" borderId="17" xfId="0" applyNumberFormat="1" applyFont="1" applyFill="1" applyBorder="1" applyAlignment="1">
      <alignment horizontal="right" vertical="center" shrinkToFit="1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6" fillId="0" borderId="4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176" fontId="18" fillId="34" borderId="58" xfId="0" applyNumberFormat="1" applyFont="1" applyFill="1" applyBorder="1" applyAlignment="1">
      <alignment horizontal="center" vertical="center" shrinkToFit="1"/>
    </xf>
    <xf numFmtId="176" fontId="18" fillId="34" borderId="59" xfId="0" applyNumberFormat="1" applyFont="1" applyFill="1" applyBorder="1" applyAlignment="1">
      <alignment horizontal="center" vertical="center" shrinkToFit="1"/>
    </xf>
    <xf numFmtId="176" fontId="18" fillId="34" borderId="47" xfId="0" applyNumberFormat="1" applyFont="1" applyFill="1" applyBorder="1" applyAlignment="1">
      <alignment horizontal="center" vertical="center" shrinkToFit="1"/>
    </xf>
    <xf numFmtId="0" fontId="18" fillId="0" borderId="60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34" borderId="58" xfId="0" applyFont="1" applyFill="1" applyBorder="1" applyAlignment="1">
      <alignment horizontal="center" vertical="center"/>
    </xf>
    <xf numFmtId="0" fontId="18" fillId="34" borderId="59" xfId="0" applyFont="1" applyFill="1" applyBorder="1" applyAlignment="1">
      <alignment horizontal="center" vertical="center"/>
    </xf>
    <xf numFmtId="0" fontId="18" fillId="34" borderId="59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/>
    </xf>
    <xf numFmtId="0" fontId="18" fillId="34" borderId="47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0" fontId="18" fillId="34" borderId="39" xfId="0" applyFont="1" applyFill="1" applyBorder="1" applyAlignment="1">
      <alignment horizontal="center" vertical="center" wrapText="1"/>
    </xf>
    <xf numFmtId="0" fontId="18" fillId="34" borderId="48" xfId="0" applyFont="1" applyFill="1" applyBorder="1" applyAlignment="1">
      <alignment horizontal="center" vertical="center" wrapText="1"/>
    </xf>
    <xf numFmtId="0" fontId="18" fillId="34" borderId="38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/>
    </xf>
    <xf numFmtId="0" fontId="18" fillId="34" borderId="42" xfId="0" applyFont="1" applyFill="1" applyBorder="1" applyAlignment="1">
      <alignment horizontal="center" vertical="center"/>
    </xf>
    <xf numFmtId="0" fontId="18" fillId="34" borderId="54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54" xfId="0" applyFont="1" applyFill="1" applyBorder="1" applyAlignment="1">
      <alignment vertical="center" wrapText="1"/>
    </xf>
    <xf numFmtId="0" fontId="16" fillId="0" borderId="42" xfId="0" applyFont="1" applyBorder="1" applyAlignment="1">
      <alignment horizontal="left" vertical="center" wrapText="1" shrinkToFit="1"/>
    </xf>
    <xf numFmtId="0" fontId="16" fillId="0" borderId="11" xfId="0" applyFont="1" applyBorder="1" applyAlignment="1">
      <alignment horizontal="left" vertical="center" wrapText="1" shrinkToFit="1"/>
    </xf>
    <xf numFmtId="0" fontId="16" fillId="0" borderId="54" xfId="0" applyFont="1" applyBorder="1" applyAlignment="1">
      <alignment horizontal="left" vertical="center" wrapText="1" shrinkToFit="1"/>
    </xf>
    <xf numFmtId="0" fontId="16" fillId="0" borderId="64" xfId="0" applyFont="1" applyBorder="1" applyAlignment="1">
      <alignment horizontal="left" vertical="center" wrapText="1" shrinkToFit="1"/>
    </xf>
    <xf numFmtId="0" fontId="16" fillId="0" borderId="65" xfId="0" applyFont="1" applyBorder="1" applyAlignment="1">
      <alignment horizontal="left" vertical="center" wrapText="1" shrinkToFit="1"/>
    </xf>
    <xf numFmtId="0" fontId="16" fillId="0" borderId="44" xfId="0" applyFont="1" applyBorder="1" applyAlignment="1">
      <alignment horizontal="left" vertical="center" wrapText="1" shrinkToFit="1"/>
    </xf>
    <xf numFmtId="0" fontId="16" fillId="0" borderId="66" xfId="0" applyFont="1" applyBorder="1" applyAlignment="1">
      <alignment horizontal="left" vertical="center" wrapText="1" shrinkToFit="1"/>
    </xf>
    <xf numFmtId="0" fontId="16" fillId="0" borderId="56" xfId="0" applyFont="1" applyBorder="1" applyAlignment="1">
      <alignment horizontal="left" vertical="center" wrapText="1" shrinkToFit="1"/>
    </xf>
    <xf numFmtId="0" fontId="16" fillId="0" borderId="67" xfId="0" applyFont="1" applyFill="1" applyBorder="1" applyAlignment="1">
      <alignment horizontal="left" vertical="center" wrapText="1" shrinkToFit="1"/>
    </xf>
    <xf numFmtId="0" fontId="16" fillId="0" borderId="68" xfId="0" applyFont="1" applyFill="1" applyBorder="1" applyAlignment="1">
      <alignment horizontal="left" vertical="center" wrapText="1" shrinkToFit="1"/>
    </xf>
    <xf numFmtId="0" fontId="18" fillId="0" borderId="60" xfId="0" applyFont="1" applyBorder="1" applyAlignment="1">
      <alignment horizontal="center" vertical="center" wrapText="1" shrinkToFit="1"/>
    </xf>
    <xf numFmtId="0" fontId="18" fillId="0" borderId="61" xfId="0" applyFont="1" applyBorder="1" applyAlignment="1">
      <alignment horizontal="center" vertical="center" wrapText="1" shrinkToFit="1"/>
    </xf>
    <xf numFmtId="0" fontId="18" fillId="0" borderId="62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left" vertical="center" wrapText="1" shrinkToFit="1"/>
    </xf>
    <xf numFmtId="0" fontId="16" fillId="0" borderId="28" xfId="0" applyFont="1" applyBorder="1" applyAlignment="1">
      <alignment horizontal="left" vertical="center" wrapText="1" shrinkToFit="1"/>
    </xf>
    <xf numFmtId="0" fontId="16" fillId="0" borderId="69" xfId="0" applyFont="1" applyBorder="1" applyAlignment="1">
      <alignment horizontal="right"/>
    </xf>
    <xf numFmtId="0" fontId="16" fillId="0" borderId="43" xfId="0" applyFont="1" applyBorder="1" applyAlignment="1">
      <alignment horizontal="left" vertical="center" wrapText="1" shrinkToFit="1"/>
    </xf>
    <xf numFmtId="0" fontId="16" fillId="0" borderId="70" xfId="0" applyFont="1" applyBorder="1" applyAlignment="1">
      <alignment horizontal="left" vertical="center" wrapText="1" shrinkToFit="1"/>
    </xf>
    <xf numFmtId="0" fontId="14" fillId="0" borderId="0" xfId="0" applyFont="1" applyAlignment="1">
      <alignment horizontal="left" vertical="center"/>
    </xf>
    <xf numFmtId="0" fontId="18" fillId="34" borderId="71" xfId="0" applyFont="1" applyFill="1" applyBorder="1" applyAlignment="1">
      <alignment horizontal="center" vertical="center" wrapText="1" shrinkToFit="1"/>
    </xf>
    <xf numFmtId="0" fontId="18" fillId="34" borderId="10" xfId="0" applyFont="1" applyFill="1" applyBorder="1" applyAlignment="1">
      <alignment horizontal="center" vertical="center" wrapText="1" shrinkToFit="1"/>
    </xf>
    <xf numFmtId="0" fontId="18" fillId="34" borderId="72" xfId="0" applyFont="1" applyFill="1" applyBorder="1" applyAlignment="1">
      <alignment horizontal="center" vertical="center" wrapText="1" shrinkToFit="1"/>
    </xf>
    <xf numFmtId="0" fontId="16" fillId="0" borderId="73" xfId="0" applyFont="1" applyBorder="1" applyAlignment="1">
      <alignment horizontal="left" vertical="center" wrapText="1" shrinkToFit="1"/>
    </xf>
    <xf numFmtId="0" fontId="16" fillId="0" borderId="49" xfId="0" applyFont="1" applyBorder="1" applyAlignment="1">
      <alignment horizontal="left" vertical="center" wrapText="1" shrinkToFit="1"/>
    </xf>
    <xf numFmtId="0" fontId="18" fillId="34" borderId="58" xfId="0" applyFont="1" applyFill="1" applyBorder="1" applyAlignment="1">
      <alignment horizontal="center" vertical="center" wrapText="1"/>
    </xf>
    <xf numFmtId="0" fontId="18" fillId="34" borderId="31" xfId="0" applyFont="1" applyFill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8" fillId="34" borderId="33" xfId="0" applyFont="1" applyFill="1" applyBorder="1" applyAlignment="1">
      <alignment horizontal="center" vertical="center" wrapText="1"/>
    </xf>
    <xf numFmtId="0" fontId="17" fillId="34" borderId="47" xfId="0" applyFont="1" applyFill="1" applyBorder="1" applyAlignment="1">
      <alignment horizontal="center" vertical="center" wrapText="1"/>
    </xf>
    <xf numFmtId="0" fontId="17" fillId="34" borderId="33" xfId="0" applyFont="1" applyFill="1" applyBorder="1" applyAlignment="1">
      <alignment horizontal="center" vertical="center" wrapText="1"/>
    </xf>
    <xf numFmtId="0" fontId="17" fillId="34" borderId="39" xfId="0" applyFont="1" applyFill="1" applyBorder="1" applyAlignment="1">
      <alignment horizontal="center" vertical="center" wrapText="1"/>
    </xf>
    <xf numFmtId="0" fontId="17" fillId="34" borderId="51" xfId="0" applyFont="1" applyFill="1" applyBorder="1" applyAlignment="1">
      <alignment horizontal="center" vertical="center" wrapText="1"/>
    </xf>
    <xf numFmtId="0" fontId="17" fillId="34" borderId="41" xfId="0" applyFont="1" applyFill="1" applyBorder="1" applyAlignment="1">
      <alignment horizontal="center" vertical="center" wrapText="1"/>
    </xf>
    <xf numFmtId="0" fontId="17" fillId="34" borderId="49" xfId="0" applyFont="1" applyFill="1" applyBorder="1" applyAlignment="1">
      <alignment horizontal="center" vertical="center" wrapText="1"/>
    </xf>
    <xf numFmtId="0" fontId="17" fillId="34" borderId="50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7" fillId="34" borderId="58" xfId="0" applyFont="1" applyFill="1" applyBorder="1" applyAlignment="1">
      <alignment horizontal="center" vertical="center" wrapText="1"/>
    </xf>
    <xf numFmtId="0" fontId="17" fillId="34" borderId="31" xfId="0" applyFont="1" applyFill="1" applyBorder="1" applyAlignment="1">
      <alignment horizontal="center" vertical="center" wrapText="1"/>
    </xf>
  </cellXfs>
  <cellStyles count="6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쉼표 [0] 2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1202" xfId="62"/>
    <cellStyle name="콤마_1202" xfId="63"/>
    <cellStyle name="Currency" xfId="64"/>
    <cellStyle name="Currency [0]" xfId="65"/>
    <cellStyle name="표준_kc-elec system check list" xfId="66"/>
    <cellStyle name="Hyperlink" xfId="67"/>
    <cellStyle name="AeE­ [0]_INQUIRY ¿μ¾÷AßAø " xfId="68"/>
    <cellStyle name="AeE­_INQUIRY ¿μ¾÷AßAø " xfId="69"/>
    <cellStyle name="AÞ¸¶ [0]_INQUIRY ¿μ¾÷AßAø " xfId="70"/>
    <cellStyle name="AÞ¸¶_INQUIRY ¿μ¾÷AßAø " xfId="71"/>
    <cellStyle name="C￥AØ_¿μ¾÷CoE² 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Header1" xfId="77"/>
    <cellStyle name="Header2" xfId="78"/>
    <cellStyle name="Normal_ SG&amp;A Bridge 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SheetLayoutView="100" zoomScalePageLayoutView="0" workbookViewId="0" topLeftCell="A1">
      <selection activeCell="A5" sqref="A5:N5"/>
    </sheetView>
  </sheetViews>
  <sheetFormatPr defaultColWidth="8.88671875" defaultRowHeight="13.5"/>
  <sheetData>
    <row r="1" spans="1:14" s="39" customFormat="1" ht="30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39" customFormat="1" ht="30" customHeigh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39" customFormat="1" ht="49.5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s="39" customFormat="1" ht="37.5" customHeight="1">
      <c r="A4" s="145" t="s">
        <v>155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s="42" customFormat="1" ht="49.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s="39" customFormat="1" ht="30" customHeight="1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s="39" customFormat="1" ht="30" customHeight="1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s="39" customFormat="1" ht="30" customHeight="1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s="39" customFormat="1" ht="30" customHeight="1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s="39" customFormat="1" ht="30" customHeight="1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s="39" customFormat="1" ht="30" customHeight="1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s="39" customFormat="1" ht="30" customHeight="1">
      <c r="A12" s="144" t="s">
        <v>60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</row>
    <row r="13" spans="1:14" s="39" customFormat="1" ht="30" customHeigh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s="39" customFormat="1" ht="30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</sheetData>
  <sheetProtection selectLockedCells="1" selectUnlockedCells="1"/>
  <mergeCells count="3">
    <mergeCell ref="A4:N4"/>
    <mergeCell ref="A5:N5"/>
    <mergeCell ref="A12:N1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6"/>
  <sheetViews>
    <sheetView view="pageBreakPreview" zoomScaleNormal="70" zoomScaleSheetLayoutView="100" zoomScalePageLayoutView="0" workbookViewId="0" topLeftCell="A1">
      <selection activeCell="G23" sqref="G23"/>
    </sheetView>
  </sheetViews>
  <sheetFormatPr defaultColWidth="8.88671875" defaultRowHeight="13.5"/>
  <cols>
    <col min="1" max="1" width="8.4453125" style="14" customWidth="1"/>
    <col min="2" max="2" width="20.10546875" style="14" customWidth="1"/>
    <col min="3" max="3" width="15.77734375" style="14" customWidth="1"/>
    <col min="4" max="4" width="14.10546875" style="14" customWidth="1"/>
    <col min="5" max="5" width="15.77734375" style="14" customWidth="1"/>
    <col min="6" max="6" width="17.77734375" style="14" customWidth="1"/>
    <col min="7" max="7" width="13.88671875" style="14" customWidth="1"/>
    <col min="8" max="8" width="6.5546875" style="14" hidden="1" customWidth="1"/>
    <col min="9" max="16384" width="8.88671875" style="14" customWidth="1"/>
  </cols>
  <sheetData>
    <row r="2" spans="1:7" ht="37.5" customHeight="1">
      <c r="A2" s="147" t="s">
        <v>156</v>
      </c>
      <c r="B2" s="147"/>
      <c r="C2" s="147"/>
      <c r="D2" s="147"/>
      <c r="E2" s="147"/>
      <c r="F2" s="147"/>
      <c r="G2" s="147"/>
    </row>
    <row r="3" ht="6.75" customHeight="1"/>
    <row r="4" spans="1:3" ht="22.5" customHeight="1">
      <c r="A4" s="151" t="s">
        <v>48</v>
      </c>
      <c r="B4" s="151"/>
      <c r="C4" s="151"/>
    </row>
    <row r="5" ht="6.75" customHeight="1"/>
    <row r="6" ht="19.5" customHeight="1">
      <c r="A6" s="15" t="s">
        <v>59</v>
      </c>
    </row>
    <row r="7" s="16" customFormat="1" ht="19.5" customHeight="1">
      <c r="B7" s="16" t="s">
        <v>61</v>
      </c>
    </row>
    <row r="8" s="16" customFormat="1" ht="19.5" customHeight="1">
      <c r="B8" s="16" t="s">
        <v>64</v>
      </c>
    </row>
    <row r="9" s="16" customFormat="1" ht="19.5" customHeight="1">
      <c r="B9" s="16" t="s">
        <v>62</v>
      </c>
    </row>
    <row r="10" ht="6.75" customHeight="1"/>
    <row r="11" ht="19.5" customHeight="1">
      <c r="A11" s="15" t="s">
        <v>20</v>
      </c>
    </row>
    <row r="12" spans="2:3" s="16" customFormat="1" ht="19.5" customHeight="1">
      <c r="B12" s="16" t="s">
        <v>52</v>
      </c>
      <c r="C12" s="16" t="s">
        <v>63</v>
      </c>
    </row>
    <row r="13" s="16" customFormat="1" ht="19.5" customHeight="1">
      <c r="B13" s="16" t="s">
        <v>106</v>
      </c>
    </row>
    <row r="14" s="16" customFormat="1" ht="19.5" customHeight="1">
      <c r="B14" s="16" t="s">
        <v>107</v>
      </c>
    </row>
    <row r="15" s="16" customFormat="1" ht="19.5" customHeight="1">
      <c r="B15" s="16" t="s">
        <v>108</v>
      </c>
    </row>
    <row r="16" s="16" customFormat="1" ht="19.5" customHeight="1">
      <c r="B16" s="16" t="s">
        <v>109</v>
      </c>
    </row>
    <row r="17" s="16" customFormat="1" ht="6.75" customHeight="1"/>
    <row r="18" ht="19.5" customHeight="1">
      <c r="A18" s="15" t="s">
        <v>21</v>
      </c>
    </row>
    <row r="19" ht="19.5" customHeight="1">
      <c r="B19" s="16" t="s">
        <v>49</v>
      </c>
    </row>
    <row r="20" spans="2:7" ht="16.5">
      <c r="B20" s="16"/>
      <c r="G20" s="35" t="s">
        <v>105</v>
      </c>
    </row>
    <row r="21" spans="2:8" ht="19.5" customHeight="1">
      <c r="B21" s="150" t="s">
        <v>110</v>
      </c>
      <c r="C21" s="152" t="s">
        <v>111</v>
      </c>
      <c r="D21" s="153"/>
      <c r="E21" s="154"/>
      <c r="F21" s="150" t="s">
        <v>112</v>
      </c>
      <c r="G21" s="148" t="s">
        <v>50</v>
      </c>
      <c r="H21" s="17"/>
    </row>
    <row r="22" spans="2:8" ht="19.5" customHeight="1">
      <c r="B22" s="149"/>
      <c r="C22" s="18" t="s">
        <v>17</v>
      </c>
      <c r="D22" s="18" t="s">
        <v>18</v>
      </c>
      <c r="E22" s="18" t="s">
        <v>19</v>
      </c>
      <c r="F22" s="149"/>
      <c r="G22" s="149"/>
      <c r="H22" s="17"/>
    </row>
    <row r="23" spans="2:8" ht="19.5" customHeight="1">
      <c r="B23" s="20">
        <v>0</v>
      </c>
      <c r="C23" s="20">
        <v>21000</v>
      </c>
      <c r="D23" s="20">
        <v>20999</v>
      </c>
      <c r="E23" s="19">
        <f>C23-D23</f>
        <v>1</v>
      </c>
      <c r="F23" s="20">
        <f>B23+E23</f>
        <v>1</v>
      </c>
      <c r="G23" s="18"/>
      <c r="H23" s="17"/>
    </row>
    <row r="24" spans="2:3" ht="19.5" customHeight="1">
      <c r="B24" s="16" t="s">
        <v>22</v>
      </c>
      <c r="C24" s="14" t="s">
        <v>65</v>
      </c>
    </row>
    <row r="25" spans="2:3" ht="19.5" customHeight="1">
      <c r="B25" s="16" t="s">
        <v>23</v>
      </c>
      <c r="C25" s="14" t="s">
        <v>66</v>
      </c>
    </row>
    <row r="26" spans="2:3" ht="19.5" customHeight="1">
      <c r="B26" s="16" t="s">
        <v>24</v>
      </c>
      <c r="C26" s="14" t="s">
        <v>67</v>
      </c>
    </row>
    <row r="27" ht="15" customHeight="1"/>
  </sheetData>
  <sheetProtection/>
  <mergeCells count="6">
    <mergeCell ref="A2:G2"/>
    <mergeCell ref="G21:G22"/>
    <mergeCell ref="B21:B22"/>
    <mergeCell ref="A4:C4"/>
    <mergeCell ref="C21:E21"/>
    <mergeCell ref="F21:F22"/>
  </mergeCells>
  <printOptions/>
  <pageMargins left="0.984251968503937" right="0.984251968503937" top="0.7874015748031497" bottom="0.7874015748031497" header="0.5118110236220472" footer="0.5118110236220472"/>
  <pageSetup fitToHeight="0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zoomScalePageLayoutView="0" workbookViewId="0" topLeftCell="A1">
      <selection activeCell="A1" sqref="A1:D1"/>
    </sheetView>
  </sheetViews>
  <sheetFormatPr defaultColWidth="8.88671875" defaultRowHeight="13.5"/>
  <cols>
    <col min="1" max="1" width="17.6640625" style="14" customWidth="1"/>
    <col min="2" max="2" width="14.4453125" style="14" customWidth="1"/>
    <col min="3" max="3" width="14.77734375" style="14" customWidth="1"/>
    <col min="4" max="4" width="13.3359375" style="14" customWidth="1"/>
    <col min="5" max="5" width="18.77734375" style="14" customWidth="1"/>
    <col min="6" max="7" width="14.77734375" style="14" customWidth="1"/>
    <col min="8" max="8" width="13.3359375" style="14" customWidth="1"/>
    <col min="9" max="16384" width="8.88671875" style="14" customWidth="1"/>
  </cols>
  <sheetData>
    <row r="1" spans="1:4" ht="16.5" customHeight="1">
      <c r="A1" s="151" t="s">
        <v>51</v>
      </c>
      <c r="B1" s="151"/>
      <c r="C1" s="151"/>
      <c r="D1" s="151"/>
    </row>
    <row r="2" spans="1:4" ht="14.25" customHeight="1">
      <c r="A2" s="21"/>
      <c r="B2" s="21"/>
      <c r="C2" s="21"/>
      <c r="D2" s="21"/>
    </row>
    <row r="3" spans="1:4" ht="19.5" customHeight="1">
      <c r="A3" s="22" t="s">
        <v>25</v>
      </c>
      <c r="B3" s="21"/>
      <c r="C3" s="21"/>
      <c r="D3" s="21"/>
    </row>
    <row r="4" ht="15" customHeight="1" thickBot="1">
      <c r="H4" s="59" t="s">
        <v>2</v>
      </c>
    </row>
    <row r="5" spans="1:8" s="23" customFormat="1" ht="36" customHeight="1">
      <c r="A5" s="155" t="s">
        <v>53</v>
      </c>
      <c r="B5" s="156"/>
      <c r="C5" s="156"/>
      <c r="D5" s="156"/>
      <c r="E5" s="156" t="s">
        <v>54</v>
      </c>
      <c r="F5" s="156"/>
      <c r="G5" s="156"/>
      <c r="H5" s="157"/>
    </row>
    <row r="6" spans="1:8" s="23" customFormat="1" ht="46.5" customHeight="1" thickBot="1">
      <c r="A6" s="60" t="s">
        <v>3</v>
      </c>
      <c r="B6" s="61" t="s">
        <v>115</v>
      </c>
      <c r="C6" s="61" t="s">
        <v>113</v>
      </c>
      <c r="D6" s="61" t="s">
        <v>121</v>
      </c>
      <c r="E6" s="62" t="s">
        <v>3</v>
      </c>
      <c r="F6" s="61" t="s">
        <v>116</v>
      </c>
      <c r="G6" s="61" t="s">
        <v>114</v>
      </c>
      <c r="H6" s="63" t="s">
        <v>121</v>
      </c>
    </row>
    <row r="7" spans="1:8" s="24" customFormat="1" ht="33" customHeight="1" thickTop="1">
      <c r="A7" s="64" t="s">
        <v>152</v>
      </c>
      <c r="B7" s="136">
        <f>SUM(B8:B16)</f>
        <v>30000</v>
      </c>
      <c r="C7" s="136">
        <f>SUM(C8:C16)</f>
        <v>21000</v>
      </c>
      <c r="D7" s="137">
        <f>C7-B7</f>
        <v>-9000</v>
      </c>
      <c r="E7" s="65" t="s">
        <v>152</v>
      </c>
      <c r="F7" s="136">
        <f>SUM(F8:F16)</f>
        <v>30000</v>
      </c>
      <c r="G7" s="136">
        <f>SUM(G8:G16)</f>
        <v>21000</v>
      </c>
      <c r="H7" s="138">
        <f>G7-F7</f>
        <v>-9000</v>
      </c>
    </row>
    <row r="8" spans="1:8" s="16" customFormat="1" ht="33" customHeight="1">
      <c r="A8" s="66" t="s">
        <v>82</v>
      </c>
      <c r="B8" s="90">
        <v>0</v>
      </c>
      <c r="C8" s="90">
        <v>0</v>
      </c>
      <c r="D8" s="67">
        <f aca="true" t="shared" si="0" ref="D8:D16">C8-B8</f>
        <v>0</v>
      </c>
      <c r="E8" s="68" t="s">
        <v>83</v>
      </c>
      <c r="F8" s="92">
        <v>30000</v>
      </c>
      <c r="G8" s="49">
        <v>20999</v>
      </c>
      <c r="H8" s="69">
        <f aca="true" t="shared" si="1" ref="H8:H16">G8-F8</f>
        <v>-9001</v>
      </c>
    </row>
    <row r="9" spans="1:8" s="16" customFormat="1" ht="33" customHeight="1">
      <c r="A9" s="66" t="s">
        <v>84</v>
      </c>
      <c r="B9" s="90">
        <v>0</v>
      </c>
      <c r="C9" s="90">
        <v>0</v>
      </c>
      <c r="D9" s="67">
        <f t="shared" si="0"/>
        <v>0</v>
      </c>
      <c r="E9" s="68" t="s">
        <v>85</v>
      </c>
      <c r="F9" s="49">
        <v>0</v>
      </c>
      <c r="G9" s="49">
        <v>0</v>
      </c>
      <c r="H9" s="69">
        <f t="shared" si="1"/>
        <v>0</v>
      </c>
    </row>
    <row r="10" spans="1:8" s="16" customFormat="1" ht="33" customHeight="1">
      <c r="A10" s="66" t="s">
        <v>86</v>
      </c>
      <c r="B10" s="90">
        <v>0</v>
      </c>
      <c r="C10" s="90">
        <v>0</v>
      </c>
      <c r="D10" s="67">
        <f t="shared" si="0"/>
        <v>0</v>
      </c>
      <c r="E10" s="68" t="s">
        <v>87</v>
      </c>
      <c r="F10" s="49">
        <v>0</v>
      </c>
      <c r="G10" s="49">
        <v>0</v>
      </c>
      <c r="H10" s="69">
        <f t="shared" si="1"/>
        <v>0</v>
      </c>
    </row>
    <row r="11" spans="1:8" s="16" customFormat="1" ht="33" customHeight="1">
      <c r="A11" s="70" t="s">
        <v>88</v>
      </c>
      <c r="B11" s="90">
        <v>0</v>
      </c>
      <c r="C11" s="90">
        <v>0</v>
      </c>
      <c r="D11" s="67">
        <f t="shared" si="0"/>
        <v>0</v>
      </c>
      <c r="E11" s="68" t="s">
        <v>89</v>
      </c>
      <c r="F11" s="49">
        <v>0</v>
      </c>
      <c r="G11" s="49">
        <v>0</v>
      </c>
      <c r="H11" s="69">
        <f t="shared" si="1"/>
        <v>0</v>
      </c>
    </row>
    <row r="12" spans="1:8" s="16" customFormat="1" ht="33" customHeight="1">
      <c r="A12" s="66" t="s">
        <v>90</v>
      </c>
      <c r="B12" s="90">
        <v>0</v>
      </c>
      <c r="C12" s="90">
        <v>0</v>
      </c>
      <c r="D12" s="67">
        <f t="shared" si="0"/>
        <v>0</v>
      </c>
      <c r="E12" s="68" t="s">
        <v>91</v>
      </c>
      <c r="F12" s="92">
        <v>0</v>
      </c>
      <c r="G12" s="92">
        <v>0</v>
      </c>
      <c r="H12" s="69">
        <f t="shared" si="1"/>
        <v>0</v>
      </c>
    </row>
    <row r="13" spans="1:8" s="16" customFormat="1" ht="33" customHeight="1">
      <c r="A13" s="66" t="s">
        <v>92</v>
      </c>
      <c r="B13" s="90">
        <v>0</v>
      </c>
      <c r="C13" s="90">
        <v>0</v>
      </c>
      <c r="D13" s="67">
        <f t="shared" si="0"/>
        <v>0</v>
      </c>
      <c r="E13" s="68" t="s">
        <v>93</v>
      </c>
      <c r="F13" s="92">
        <v>0</v>
      </c>
      <c r="G13" s="92">
        <v>1</v>
      </c>
      <c r="H13" s="69">
        <f t="shared" si="1"/>
        <v>1</v>
      </c>
    </row>
    <row r="14" spans="1:8" s="16" customFormat="1" ht="33" customHeight="1">
      <c r="A14" s="66" t="s">
        <v>94</v>
      </c>
      <c r="B14" s="90">
        <v>0</v>
      </c>
      <c r="C14" s="90">
        <v>0</v>
      </c>
      <c r="D14" s="67">
        <f t="shared" si="0"/>
        <v>0</v>
      </c>
      <c r="E14" s="68" t="s">
        <v>95</v>
      </c>
      <c r="F14" s="92">
        <v>0</v>
      </c>
      <c r="G14" s="92">
        <v>0</v>
      </c>
      <c r="H14" s="69">
        <f t="shared" si="1"/>
        <v>0</v>
      </c>
    </row>
    <row r="15" spans="1:8" s="16" customFormat="1" ht="33" customHeight="1">
      <c r="A15" s="66" t="s">
        <v>96</v>
      </c>
      <c r="B15" s="90">
        <v>0</v>
      </c>
      <c r="C15" s="90">
        <v>0</v>
      </c>
      <c r="D15" s="67">
        <f t="shared" si="0"/>
        <v>0</v>
      </c>
      <c r="E15" s="68" t="s">
        <v>97</v>
      </c>
      <c r="F15" s="92">
        <v>0</v>
      </c>
      <c r="G15" s="92">
        <v>0</v>
      </c>
      <c r="H15" s="69">
        <f t="shared" si="1"/>
        <v>0</v>
      </c>
    </row>
    <row r="16" spans="1:8" ht="33" customHeight="1" thickBot="1">
      <c r="A16" s="74" t="s">
        <v>99</v>
      </c>
      <c r="B16" s="91">
        <v>30000</v>
      </c>
      <c r="C16" s="91">
        <v>21000</v>
      </c>
      <c r="D16" s="71">
        <f t="shared" si="0"/>
        <v>-9000</v>
      </c>
      <c r="E16" s="72" t="s">
        <v>98</v>
      </c>
      <c r="F16" s="91">
        <v>0</v>
      </c>
      <c r="G16" s="91">
        <v>0</v>
      </c>
      <c r="H16" s="73">
        <f t="shared" si="1"/>
        <v>0</v>
      </c>
    </row>
  </sheetData>
  <sheetProtection/>
  <mergeCells count="3">
    <mergeCell ref="A1:D1"/>
    <mergeCell ref="A5:D5"/>
    <mergeCell ref="E5:H5"/>
  </mergeCells>
  <printOptions/>
  <pageMargins left="0.3937007874015748" right="0.3937007874015748" top="0.7874015748031497" bottom="0.7874015748031497" header="0.5118110236220472" footer="0.5118110236220472"/>
  <pageSetup firstPageNumber="13" useFirstPageNumber="1" fitToHeight="0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SheetLayoutView="100" zoomScalePageLayoutView="0" workbookViewId="0" topLeftCell="A1">
      <selection activeCell="F9" sqref="F9"/>
    </sheetView>
  </sheetViews>
  <sheetFormatPr defaultColWidth="8.88671875" defaultRowHeight="13.5"/>
  <cols>
    <col min="1" max="3" width="3.77734375" style="25" customWidth="1"/>
    <col min="4" max="4" width="17.77734375" style="25" customWidth="1"/>
    <col min="5" max="5" width="0.671875" style="25" hidden="1" customWidth="1"/>
    <col min="6" max="8" width="13.77734375" style="25" customWidth="1"/>
    <col min="9" max="9" width="50.77734375" style="25" customWidth="1"/>
    <col min="10" max="16384" width="8.88671875" style="25" customWidth="1"/>
  </cols>
  <sheetData>
    <row r="1" spans="1:6" s="27" customFormat="1" ht="30" customHeight="1">
      <c r="A1" s="26"/>
      <c r="B1" s="26" t="s">
        <v>30</v>
      </c>
      <c r="C1" s="26"/>
      <c r="D1" s="26"/>
      <c r="E1" s="26"/>
      <c r="F1" s="26"/>
    </row>
    <row r="2" spans="1:9" ht="15.75" customHeight="1" thickBot="1">
      <c r="A2" s="111"/>
      <c r="B2" s="111"/>
      <c r="C2" s="111"/>
      <c r="D2" s="111"/>
      <c r="E2" s="111"/>
      <c r="F2" s="111"/>
      <c r="G2" s="112"/>
      <c r="H2" s="112"/>
      <c r="I2" s="113" t="s">
        <v>2</v>
      </c>
    </row>
    <row r="3" spans="1:9" s="28" customFormat="1" ht="36.75" customHeight="1">
      <c r="A3" s="161" t="s">
        <v>55</v>
      </c>
      <c r="B3" s="162"/>
      <c r="C3" s="162"/>
      <c r="D3" s="162"/>
      <c r="E3" s="162"/>
      <c r="F3" s="169" t="s">
        <v>115</v>
      </c>
      <c r="G3" s="171" t="s">
        <v>113</v>
      </c>
      <c r="H3" s="163" t="s">
        <v>56</v>
      </c>
      <c r="I3" s="165" t="s">
        <v>37</v>
      </c>
    </row>
    <row r="4" spans="1:9" s="28" customFormat="1" ht="36.75" customHeight="1">
      <c r="A4" s="114" t="s">
        <v>26</v>
      </c>
      <c r="B4" s="115" t="s">
        <v>27</v>
      </c>
      <c r="C4" s="115" t="s">
        <v>28</v>
      </c>
      <c r="D4" s="173" t="s">
        <v>29</v>
      </c>
      <c r="E4" s="174"/>
      <c r="F4" s="170"/>
      <c r="G4" s="172"/>
      <c r="H4" s="164"/>
      <c r="I4" s="166"/>
    </row>
    <row r="5" spans="1:9" s="29" customFormat="1" ht="39.75" customHeight="1">
      <c r="A5" s="175" t="s">
        <v>31</v>
      </c>
      <c r="B5" s="176"/>
      <c r="C5" s="176"/>
      <c r="D5" s="176"/>
      <c r="E5" s="177"/>
      <c r="F5" s="116">
        <f>SUM(F6)</f>
        <v>30000</v>
      </c>
      <c r="G5" s="116">
        <f>SUM(G6)</f>
        <v>21000</v>
      </c>
      <c r="H5" s="117">
        <f>G5-F5</f>
        <v>-9000</v>
      </c>
      <c r="I5" s="118"/>
    </row>
    <row r="6" spans="1:9" s="29" customFormat="1" ht="39.75" customHeight="1">
      <c r="A6" s="119"/>
      <c r="B6" s="167" t="s">
        <v>32</v>
      </c>
      <c r="C6" s="168"/>
      <c r="D6" s="168"/>
      <c r="E6" s="120"/>
      <c r="F6" s="121">
        <f>F7</f>
        <v>30000</v>
      </c>
      <c r="G6" s="121">
        <f>G7</f>
        <v>21000</v>
      </c>
      <c r="H6" s="117">
        <f>G6-F6</f>
        <v>-9000</v>
      </c>
      <c r="I6" s="122"/>
    </row>
    <row r="7" spans="1:9" s="29" customFormat="1" ht="39.75" customHeight="1">
      <c r="A7" s="119"/>
      <c r="B7" s="123"/>
      <c r="C7" s="167" t="s">
        <v>124</v>
      </c>
      <c r="D7" s="168"/>
      <c r="E7" s="120"/>
      <c r="F7" s="121">
        <f>F8</f>
        <v>30000</v>
      </c>
      <c r="G7" s="121">
        <f>G8</f>
        <v>21000</v>
      </c>
      <c r="H7" s="117">
        <f>G7-F7</f>
        <v>-9000</v>
      </c>
      <c r="I7" s="122"/>
    </row>
    <row r="8" spans="1:9" s="29" customFormat="1" ht="39.75" customHeight="1" thickBot="1">
      <c r="A8" s="119"/>
      <c r="B8" s="127"/>
      <c r="C8" s="123"/>
      <c r="D8" s="128" t="s">
        <v>125</v>
      </c>
      <c r="E8" s="129"/>
      <c r="F8" s="130">
        <v>30000</v>
      </c>
      <c r="G8" s="130">
        <v>21000</v>
      </c>
      <c r="H8" s="131">
        <f>G8-F8</f>
        <v>-9000</v>
      </c>
      <c r="I8" s="132" t="s">
        <v>146</v>
      </c>
    </row>
    <row r="9" spans="1:9" s="29" customFormat="1" ht="39.75" customHeight="1" thickBot="1" thickTop="1">
      <c r="A9" s="158" t="s">
        <v>154</v>
      </c>
      <c r="B9" s="159"/>
      <c r="C9" s="159"/>
      <c r="D9" s="159"/>
      <c r="E9" s="160"/>
      <c r="F9" s="133">
        <f>SUM(F5)</f>
        <v>30000</v>
      </c>
      <c r="G9" s="133">
        <f>SUM(G5)</f>
        <v>21000</v>
      </c>
      <c r="H9" s="134">
        <f>G9-F9</f>
        <v>-9000</v>
      </c>
      <c r="I9" s="135"/>
    </row>
    <row r="10" ht="19.5" customHeight="1"/>
  </sheetData>
  <sheetProtection/>
  <mergeCells count="10">
    <mergeCell ref="A9:E9"/>
    <mergeCell ref="A3:E3"/>
    <mergeCell ref="H3:H4"/>
    <mergeCell ref="I3:I4"/>
    <mergeCell ref="C7:D7"/>
    <mergeCell ref="B6:D6"/>
    <mergeCell ref="F3:F4"/>
    <mergeCell ref="G3:G4"/>
    <mergeCell ref="D4:E4"/>
    <mergeCell ref="A5:E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showGridLines="0" view="pageBreakPreview" zoomScaleNormal="75" zoomScaleSheetLayoutView="100" zoomScalePageLayoutView="0" workbookViewId="0" topLeftCell="A1">
      <selection activeCell="J35" sqref="J35"/>
    </sheetView>
  </sheetViews>
  <sheetFormatPr defaultColWidth="8.88671875" defaultRowHeight="13.5"/>
  <cols>
    <col min="1" max="2" width="3.77734375" style="54" customWidth="1"/>
    <col min="3" max="4" width="4.3359375" style="54" customWidth="1"/>
    <col min="5" max="5" width="3.77734375" style="54" customWidth="1"/>
    <col min="6" max="7" width="2.77734375" style="54" customWidth="1"/>
    <col min="8" max="8" width="5.77734375" style="54" customWidth="1"/>
    <col min="9" max="9" width="47.77734375" style="54" customWidth="1"/>
    <col min="10" max="12" width="13.77734375" style="54" customWidth="1"/>
    <col min="13" max="19" width="3.77734375" style="54" customWidth="1"/>
    <col min="20" max="16384" width="8.88671875" style="54" customWidth="1"/>
  </cols>
  <sheetData>
    <row r="1" spans="1:9" ht="28.5" customHeight="1">
      <c r="A1" s="196" t="s">
        <v>38</v>
      </c>
      <c r="B1" s="196"/>
      <c r="C1" s="196"/>
      <c r="D1" s="196"/>
      <c r="E1" s="75"/>
      <c r="F1" s="75"/>
      <c r="G1" s="75"/>
      <c r="H1" s="16"/>
      <c r="I1" s="16"/>
    </row>
    <row r="2" spans="1:12" ht="15" thickBot="1">
      <c r="A2" s="193" t="s">
        <v>100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ht="34.5" customHeight="1" thickBot="1">
      <c r="A3" s="76" t="s">
        <v>101</v>
      </c>
      <c r="B3" s="77" t="s">
        <v>33</v>
      </c>
      <c r="C3" s="77" t="s">
        <v>34</v>
      </c>
      <c r="D3" s="77" t="s">
        <v>35</v>
      </c>
      <c r="E3" s="78" t="s">
        <v>36</v>
      </c>
      <c r="F3" s="197" t="s">
        <v>57</v>
      </c>
      <c r="G3" s="198"/>
      <c r="H3" s="199"/>
      <c r="I3" s="84" t="s">
        <v>1</v>
      </c>
      <c r="J3" s="83" t="s">
        <v>116</v>
      </c>
      <c r="K3" s="83" t="s">
        <v>114</v>
      </c>
      <c r="L3" s="93" t="s">
        <v>102</v>
      </c>
    </row>
    <row r="4" spans="1:12" ht="25.5" customHeight="1">
      <c r="A4" s="200" t="s">
        <v>103</v>
      </c>
      <c r="B4" s="201"/>
      <c r="C4" s="201"/>
      <c r="D4" s="201"/>
      <c r="E4" s="201"/>
      <c r="F4" s="201"/>
      <c r="G4" s="201"/>
      <c r="H4" s="201"/>
      <c r="I4" s="201"/>
      <c r="J4" s="85">
        <f>J5+J15</f>
        <v>30000</v>
      </c>
      <c r="K4" s="85">
        <f>K5+K15</f>
        <v>21000</v>
      </c>
      <c r="L4" s="94">
        <f aca="true" t="shared" si="0" ref="L4:L15">K4-J4</f>
        <v>-9000</v>
      </c>
    </row>
    <row r="5" spans="1:12" ht="25.5" customHeight="1">
      <c r="A5" s="43"/>
      <c r="B5" s="178" t="s">
        <v>68</v>
      </c>
      <c r="C5" s="179"/>
      <c r="D5" s="179"/>
      <c r="E5" s="179"/>
      <c r="F5" s="179"/>
      <c r="G5" s="179"/>
      <c r="H5" s="179"/>
      <c r="I5" s="179"/>
      <c r="J5" s="86">
        <f aca="true" t="shared" si="1" ref="J5:K7">J6</f>
        <v>20000</v>
      </c>
      <c r="K5" s="86">
        <f t="shared" si="1"/>
        <v>10000</v>
      </c>
      <c r="L5" s="50">
        <f t="shared" si="0"/>
        <v>-10000</v>
      </c>
    </row>
    <row r="6" spans="1:12" ht="25.5" customHeight="1">
      <c r="A6" s="44"/>
      <c r="B6" s="45"/>
      <c r="C6" s="178" t="s">
        <v>69</v>
      </c>
      <c r="D6" s="179"/>
      <c r="E6" s="179"/>
      <c r="F6" s="179"/>
      <c r="G6" s="179"/>
      <c r="H6" s="179"/>
      <c r="I6" s="179"/>
      <c r="J6" s="86">
        <f t="shared" si="1"/>
        <v>20000</v>
      </c>
      <c r="K6" s="86">
        <f t="shared" si="1"/>
        <v>10000</v>
      </c>
      <c r="L6" s="50">
        <f t="shared" si="0"/>
        <v>-10000</v>
      </c>
    </row>
    <row r="7" spans="1:12" ht="25.5" customHeight="1">
      <c r="A7" s="44"/>
      <c r="B7" s="46"/>
      <c r="C7" s="45"/>
      <c r="D7" s="178" t="s">
        <v>70</v>
      </c>
      <c r="E7" s="179"/>
      <c r="F7" s="179"/>
      <c r="G7" s="179"/>
      <c r="H7" s="179"/>
      <c r="I7" s="179"/>
      <c r="J7" s="86">
        <f t="shared" si="1"/>
        <v>20000</v>
      </c>
      <c r="K7" s="86">
        <f t="shared" si="1"/>
        <v>10000</v>
      </c>
      <c r="L7" s="50">
        <f t="shared" si="0"/>
        <v>-10000</v>
      </c>
    </row>
    <row r="8" spans="1:12" ht="25.5" customHeight="1">
      <c r="A8" s="44"/>
      <c r="B8" s="46"/>
      <c r="C8" s="46"/>
      <c r="D8" s="45"/>
      <c r="E8" s="178" t="s">
        <v>70</v>
      </c>
      <c r="F8" s="179"/>
      <c r="G8" s="179"/>
      <c r="H8" s="179"/>
      <c r="I8" s="179"/>
      <c r="J8" s="86">
        <f>J9+J12</f>
        <v>20000</v>
      </c>
      <c r="K8" s="86">
        <f>K9+K12</f>
        <v>10000</v>
      </c>
      <c r="L8" s="50">
        <f t="shared" si="0"/>
        <v>-10000</v>
      </c>
    </row>
    <row r="9" spans="1:12" ht="25.5" customHeight="1">
      <c r="A9" s="44"/>
      <c r="B9" s="46"/>
      <c r="C9" s="46"/>
      <c r="D9" s="46"/>
      <c r="E9" s="47"/>
      <c r="F9" s="178" t="s">
        <v>71</v>
      </c>
      <c r="G9" s="179"/>
      <c r="H9" s="179"/>
      <c r="I9" s="179"/>
      <c r="J9" s="86">
        <f>J10</f>
        <v>10000</v>
      </c>
      <c r="K9" s="86">
        <f>K10</f>
        <v>5000</v>
      </c>
      <c r="L9" s="50">
        <f t="shared" si="0"/>
        <v>-5000</v>
      </c>
    </row>
    <row r="10" spans="1:12" ht="25.5" customHeight="1">
      <c r="A10" s="44"/>
      <c r="B10" s="46"/>
      <c r="C10" s="46"/>
      <c r="D10" s="46"/>
      <c r="E10" s="48"/>
      <c r="F10" s="183" t="s">
        <v>72</v>
      </c>
      <c r="G10" s="184"/>
      <c r="H10" s="184"/>
      <c r="I10" s="184"/>
      <c r="J10" s="88">
        <f>J11</f>
        <v>10000</v>
      </c>
      <c r="K10" s="88">
        <f>K11</f>
        <v>5000</v>
      </c>
      <c r="L10" s="52">
        <f t="shared" si="0"/>
        <v>-5000</v>
      </c>
    </row>
    <row r="11" spans="1:12" ht="25.5" customHeight="1">
      <c r="A11" s="44"/>
      <c r="B11" s="46"/>
      <c r="C11" s="55"/>
      <c r="D11" s="46"/>
      <c r="E11" s="56"/>
      <c r="F11" s="95"/>
      <c r="G11" s="181" t="s">
        <v>147</v>
      </c>
      <c r="H11" s="181"/>
      <c r="I11" s="181"/>
      <c r="J11" s="96">
        <v>10000</v>
      </c>
      <c r="K11" s="96">
        <v>5000</v>
      </c>
      <c r="L11" s="97">
        <f t="shared" si="0"/>
        <v>-5000</v>
      </c>
    </row>
    <row r="12" spans="1:12" ht="25.5" customHeight="1">
      <c r="A12" s="44"/>
      <c r="B12" s="46"/>
      <c r="C12" s="46"/>
      <c r="D12" s="55"/>
      <c r="E12" s="48"/>
      <c r="F12" s="179" t="s">
        <v>73</v>
      </c>
      <c r="G12" s="179"/>
      <c r="H12" s="179"/>
      <c r="I12" s="179"/>
      <c r="J12" s="86">
        <f>J13</f>
        <v>10000</v>
      </c>
      <c r="K12" s="86">
        <f>K13</f>
        <v>5000</v>
      </c>
      <c r="L12" s="50">
        <f t="shared" si="0"/>
        <v>-5000</v>
      </c>
    </row>
    <row r="13" spans="1:12" ht="25.5" customHeight="1">
      <c r="A13" s="44"/>
      <c r="B13" s="46"/>
      <c r="C13" s="46"/>
      <c r="D13" s="46"/>
      <c r="E13" s="48"/>
      <c r="F13" s="183" t="s">
        <v>74</v>
      </c>
      <c r="G13" s="184"/>
      <c r="H13" s="184"/>
      <c r="I13" s="184"/>
      <c r="J13" s="88">
        <f>J14</f>
        <v>10000</v>
      </c>
      <c r="K13" s="88">
        <f>K14</f>
        <v>5000</v>
      </c>
      <c r="L13" s="52">
        <f t="shared" si="0"/>
        <v>-5000</v>
      </c>
    </row>
    <row r="14" spans="1:12" ht="25.5" customHeight="1">
      <c r="A14" s="44"/>
      <c r="B14" s="46"/>
      <c r="C14" s="55"/>
      <c r="D14" s="46"/>
      <c r="E14" s="56"/>
      <c r="F14" s="95"/>
      <c r="G14" s="181" t="s">
        <v>148</v>
      </c>
      <c r="H14" s="181"/>
      <c r="I14" s="181"/>
      <c r="J14" s="96">
        <v>10000</v>
      </c>
      <c r="K14" s="96">
        <v>5000</v>
      </c>
      <c r="L14" s="97">
        <f t="shared" si="0"/>
        <v>-5000</v>
      </c>
    </row>
    <row r="15" spans="1:12" ht="25.5" customHeight="1">
      <c r="A15" s="44"/>
      <c r="B15" s="178" t="s">
        <v>75</v>
      </c>
      <c r="C15" s="179"/>
      <c r="D15" s="179"/>
      <c r="E15" s="179"/>
      <c r="F15" s="179"/>
      <c r="G15" s="179"/>
      <c r="H15" s="179"/>
      <c r="I15" s="179"/>
      <c r="J15" s="86">
        <f>J16+J29</f>
        <v>10000</v>
      </c>
      <c r="K15" s="86">
        <f>K16+K29</f>
        <v>11000</v>
      </c>
      <c r="L15" s="50">
        <f t="shared" si="0"/>
        <v>1000</v>
      </c>
    </row>
    <row r="16" spans="1:12" ht="25.5" customHeight="1">
      <c r="A16" s="44"/>
      <c r="B16" s="45"/>
      <c r="C16" s="178" t="s">
        <v>76</v>
      </c>
      <c r="D16" s="179"/>
      <c r="E16" s="179"/>
      <c r="F16" s="179"/>
      <c r="G16" s="179"/>
      <c r="H16" s="179"/>
      <c r="I16" s="179"/>
      <c r="J16" s="86">
        <f>SUM(J17,J24)</f>
        <v>10000</v>
      </c>
      <c r="K16" s="86">
        <f>SUM(K17,K24)</f>
        <v>10999</v>
      </c>
      <c r="L16" s="50">
        <f>K16-J16</f>
        <v>999</v>
      </c>
    </row>
    <row r="17" spans="1:12" ht="25.5" customHeight="1">
      <c r="A17" s="44"/>
      <c r="B17" s="46"/>
      <c r="C17" s="45"/>
      <c r="D17" s="178" t="s">
        <v>77</v>
      </c>
      <c r="E17" s="179"/>
      <c r="F17" s="179"/>
      <c r="G17" s="179"/>
      <c r="H17" s="179"/>
      <c r="I17" s="179"/>
      <c r="J17" s="86">
        <f>J18</f>
        <v>5000</v>
      </c>
      <c r="K17" s="86">
        <f>K18</f>
        <v>4999</v>
      </c>
      <c r="L17" s="50">
        <f>K17-J17</f>
        <v>-1</v>
      </c>
    </row>
    <row r="18" spans="1:12" ht="25.5" customHeight="1" thickBot="1">
      <c r="A18" s="57"/>
      <c r="B18" s="58"/>
      <c r="C18" s="58"/>
      <c r="D18" s="79"/>
      <c r="E18" s="194" t="s">
        <v>126</v>
      </c>
      <c r="F18" s="195"/>
      <c r="G18" s="195"/>
      <c r="H18" s="195"/>
      <c r="I18" s="195"/>
      <c r="J18" s="87">
        <f>J21</f>
        <v>5000</v>
      </c>
      <c r="K18" s="87">
        <f>K21</f>
        <v>4999</v>
      </c>
      <c r="L18" s="98">
        <f>K18-J18</f>
        <v>-1</v>
      </c>
    </row>
    <row r="19" spans="1:12" ht="22.5" customHeight="1" thickBot="1">
      <c r="A19" s="193" t="s">
        <v>100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</row>
    <row r="20" spans="1:12" ht="34.5" customHeight="1">
      <c r="A20" s="76" t="s">
        <v>101</v>
      </c>
      <c r="B20" s="77" t="s">
        <v>33</v>
      </c>
      <c r="C20" s="77" t="s">
        <v>34</v>
      </c>
      <c r="D20" s="77" t="s">
        <v>35</v>
      </c>
      <c r="E20" s="78" t="s">
        <v>36</v>
      </c>
      <c r="F20" s="99" t="s">
        <v>57</v>
      </c>
      <c r="G20" s="100"/>
      <c r="H20" s="101"/>
      <c r="I20" s="84" t="s">
        <v>1</v>
      </c>
      <c r="J20" s="83" t="s">
        <v>116</v>
      </c>
      <c r="K20" s="83" t="s">
        <v>114</v>
      </c>
      <c r="L20" s="93" t="s">
        <v>102</v>
      </c>
    </row>
    <row r="21" spans="1:12" ht="27.75" customHeight="1">
      <c r="A21" s="43"/>
      <c r="B21" s="45"/>
      <c r="C21" s="45"/>
      <c r="D21" s="45"/>
      <c r="E21" s="47"/>
      <c r="F21" s="178" t="s">
        <v>73</v>
      </c>
      <c r="G21" s="179"/>
      <c r="H21" s="179"/>
      <c r="I21" s="180"/>
      <c r="J21" s="88">
        <f>J22</f>
        <v>5000</v>
      </c>
      <c r="K21" s="88">
        <f>K22</f>
        <v>4999</v>
      </c>
      <c r="L21" s="52">
        <f>K21-J21</f>
        <v>-1</v>
      </c>
    </row>
    <row r="22" spans="1:12" ht="27.75" customHeight="1">
      <c r="A22" s="44"/>
      <c r="B22" s="46"/>
      <c r="C22" s="46"/>
      <c r="D22" s="46"/>
      <c r="E22" s="48"/>
      <c r="F22" s="183" t="s">
        <v>78</v>
      </c>
      <c r="G22" s="184"/>
      <c r="H22" s="184"/>
      <c r="I22" s="185"/>
      <c r="J22" s="51">
        <f>J23</f>
        <v>5000</v>
      </c>
      <c r="K22" s="51">
        <f>K23</f>
        <v>4999</v>
      </c>
      <c r="L22" s="52">
        <f>K22-J22</f>
        <v>-1</v>
      </c>
    </row>
    <row r="23" spans="1:12" ht="27.75" customHeight="1">
      <c r="A23" s="44"/>
      <c r="B23" s="46"/>
      <c r="C23" s="55"/>
      <c r="D23" s="46"/>
      <c r="E23" s="56"/>
      <c r="F23" s="95"/>
      <c r="G23" s="181" t="s">
        <v>149</v>
      </c>
      <c r="H23" s="181"/>
      <c r="I23" s="182"/>
      <c r="J23" s="102">
        <v>5000</v>
      </c>
      <c r="K23" s="102">
        <v>4999</v>
      </c>
      <c r="L23" s="97">
        <f aca="true" t="shared" si="2" ref="L23:L34">K23-J23</f>
        <v>-1</v>
      </c>
    </row>
    <row r="24" spans="1:12" ht="27.75" customHeight="1">
      <c r="A24" s="44"/>
      <c r="B24" s="46"/>
      <c r="C24" s="46"/>
      <c r="D24" s="178" t="s">
        <v>79</v>
      </c>
      <c r="E24" s="179"/>
      <c r="F24" s="179"/>
      <c r="G24" s="179"/>
      <c r="H24" s="179"/>
      <c r="I24" s="180"/>
      <c r="J24" s="86">
        <f aca="true" t="shared" si="3" ref="J24:K27">J25</f>
        <v>5000</v>
      </c>
      <c r="K24" s="86">
        <f t="shared" si="3"/>
        <v>6000</v>
      </c>
      <c r="L24" s="50">
        <f t="shared" si="2"/>
        <v>1000</v>
      </c>
    </row>
    <row r="25" spans="1:12" ht="27.75" customHeight="1">
      <c r="A25" s="44"/>
      <c r="B25" s="46"/>
      <c r="C25" s="46"/>
      <c r="D25" s="45"/>
      <c r="E25" s="178" t="s">
        <v>79</v>
      </c>
      <c r="F25" s="179"/>
      <c r="G25" s="179"/>
      <c r="H25" s="179"/>
      <c r="I25" s="180"/>
      <c r="J25" s="86">
        <f t="shared" si="3"/>
        <v>5000</v>
      </c>
      <c r="K25" s="86">
        <f t="shared" si="3"/>
        <v>6000</v>
      </c>
      <c r="L25" s="50">
        <f t="shared" si="2"/>
        <v>1000</v>
      </c>
    </row>
    <row r="26" spans="1:12" ht="27.75" customHeight="1">
      <c r="A26" s="44"/>
      <c r="B26" s="46"/>
      <c r="C26" s="46"/>
      <c r="D26" s="46"/>
      <c r="E26" s="47"/>
      <c r="F26" s="178" t="s">
        <v>80</v>
      </c>
      <c r="G26" s="179"/>
      <c r="H26" s="179"/>
      <c r="I26" s="180"/>
      <c r="J26" s="88">
        <f t="shared" si="3"/>
        <v>5000</v>
      </c>
      <c r="K26" s="88">
        <f t="shared" si="3"/>
        <v>6000</v>
      </c>
      <c r="L26" s="50">
        <f t="shared" si="2"/>
        <v>1000</v>
      </c>
    </row>
    <row r="27" spans="1:12" ht="27.75" customHeight="1">
      <c r="A27" s="44"/>
      <c r="B27" s="46"/>
      <c r="C27" s="46"/>
      <c r="D27" s="46"/>
      <c r="E27" s="48"/>
      <c r="F27" s="183" t="s">
        <v>104</v>
      </c>
      <c r="G27" s="184"/>
      <c r="H27" s="184"/>
      <c r="I27" s="185"/>
      <c r="J27" s="88">
        <f t="shared" si="3"/>
        <v>5000</v>
      </c>
      <c r="K27" s="88">
        <f t="shared" si="3"/>
        <v>6000</v>
      </c>
      <c r="L27" s="52">
        <f t="shared" si="2"/>
        <v>1000</v>
      </c>
    </row>
    <row r="28" spans="1:12" ht="27.75" customHeight="1">
      <c r="A28" s="44"/>
      <c r="B28" s="46"/>
      <c r="C28" s="55"/>
      <c r="D28" s="46"/>
      <c r="E28" s="56"/>
      <c r="F28" s="106"/>
      <c r="G28" s="191" t="s">
        <v>150</v>
      </c>
      <c r="H28" s="191"/>
      <c r="I28" s="192"/>
      <c r="J28" s="96">
        <v>5000</v>
      </c>
      <c r="K28" s="96">
        <v>6000</v>
      </c>
      <c r="L28" s="97">
        <f t="shared" si="2"/>
        <v>1000</v>
      </c>
    </row>
    <row r="29" spans="1:12" ht="27.75" customHeight="1">
      <c r="A29" s="44"/>
      <c r="B29" s="46"/>
      <c r="C29" s="178" t="s">
        <v>127</v>
      </c>
      <c r="D29" s="179"/>
      <c r="E29" s="179"/>
      <c r="F29" s="179"/>
      <c r="G29" s="179"/>
      <c r="H29" s="179"/>
      <c r="I29" s="180"/>
      <c r="J29" s="96">
        <f aca="true" t="shared" si="4" ref="J29:K32">J30</f>
        <v>0</v>
      </c>
      <c r="K29" s="96">
        <f t="shared" si="4"/>
        <v>1</v>
      </c>
      <c r="L29" s="97">
        <f t="shared" si="2"/>
        <v>1</v>
      </c>
    </row>
    <row r="30" spans="1:12" ht="27.75" customHeight="1">
      <c r="A30" s="44"/>
      <c r="B30" s="46"/>
      <c r="C30" s="45"/>
      <c r="D30" s="178" t="s">
        <v>128</v>
      </c>
      <c r="E30" s="179"/>
      <c r="F30" s="179"/>
      <c r="G30" s="179"/>
      <c r="H30" s="179"/>
      <c r="I30" s="180"/>
      <c r="J30" s="86">
        <f t="shared" si="4"/>
        <v>0</v>
      </c>
      <c r="K30" s="86">
        <f t="shared" si="4"/>
        <v>1</v>
      </c>
      <c r="L30" s="50">
        <f t="shared" si="2"/>
        <v>1</v>
      </c>
    </row>
    <row r="31" spans="1:12" ht="27.75" customHeight="1">
      <c r="A31" s="44"/>
      <c r="B31" s="46"/>
      <c r="C31" s="46"/>
      <c r="D31" s="45"/>
      <c r="E31" s="178" t="s">
        <v>129</v>
      </c>
      <c r="F31" s="179"/>
      <c r="G31" s="179"/>
      <c r="H31" s="179"/>
      <c r="I31" s="180"/>
      <c r="J31" s="86">
        <f t="shared" si="4"/>
        <v>0</v>
      </c>
      <c r="K31" s="86">
        <f t="shared" si="4"/>
        <v>1</v>
      </c>
      <c r="L31" s="50">
        <f t="shared" si="2"/>
        <v>1</v>
      </c>
    </row>
    <row r="32" spans="1:12" ht="27.75" customHeight="1">
      <c r="A32" s="44"/>
      <c r="B32" s="46"/>
      <c r="C32" s="46"/>
      <c r="D32" s="46"/>
      <c r="E32" s="47"/>
      <c r="F32" s="178" t="s">
        <v>122</v>
      </c>
      <c r="G32" s="179"/>
      <c r="H32" s="179"/>
      <c r="I32" s="180"/>
      <c r="J32" s="86">
        <f t="shared" si="4"/>
        <v>0</v>
      </c>
      <c r="K32" s="86">
        <f t="shared" si="4"/>
        <v>1</v>
      </c>
      <c r="L32" s="50">
        <f t="shared" si="2"/>
        <v>1</v>
      </c>
    </row>
    <row r="33" spans="1:12" ht="27.75" customHeight="1">
      <c r="A33" s="44"/>
      <c r="B33" s="46"/>
      <c r="C33" s="46"/>
      <c r="D33" s="46"/>
      <c r="E33" s="48"/>
      <c r="F33" s="183" t="s">
        <v>123</v>
      </c>
      <c r="G33" s="184"/>
      <c r="H33" s="184"/>
      <c r="I33" s="185"/>
      <c r="J33" s="88">
        <f>J34</f>
        <v>0</v>
      </c>
      <c r="K33" s="88">
        <f>K34</f>
        <v>1</v>
      </c>
      <c r="L33" s="52">
        <f t="shared" si="2"/>
        <v>1</v>
      </c>
    </row>
    <row r="34" spans="1:12" ht="27.75" customHeight="1" thickBot="1">
      <c r="A34" s="44"/>
      <c r="B34" s="46"/>
      <c r="C34" s="46"/>
      <c r="D34" s="46"/>
      <c r="E34" s="48"/>
      <c r="F34" s="103"/>
      <c r="G34" s="186" t="s">
        <v>151</v>
      </c>
      <c r="H34" s="186"/>
      <c r="I34" s="187"/>
      <c r="J34" s="104">
        <v>0</v>
      </c>
      <c r="K34" s="104">
        <v>1</v>
      </c>
      <c r="L34" s="105">
        <f t="shared" si="2"/>
        <v>1</v>
      </c>
    </row>
    <row r="35" spans="1:12" ht="27.75" customHeight="1" thickBot="1" thickTop="1">
      <c r="A35" s="188" t="s">
        <v>0</v>
      </c>
      <c r="B35" s="189"/>
      <c r="C35" s="189"/>
      <c r="D35" s="189"/>
      <c r="E35" s="189"/>
      <c r="F35" s="189"/>
      <c r="G35" s="189"/>
      <c r="H35" s="189"/>
      <c r="I35" s="190"/>
      <c r="J35" s="89">
        <f>J4</f>
        <v>30000</v>
      </c>
      <c r="K35" s="89">
        <f>K4</f>
        <v>21000</v>
      </c>
      <c r="L35" s="124">
        <f>K35-J35</f>
        <v>-9000</v>
      </c>
    </row>
    <row r="36" spans="1:12" ht="27" customHeight="1">
      <c r="A36" s="80"/>
      <c r="B36" s="80"/>
      <c r="C36" s="80"/>
      <c r="D36" s="80"/>
      <c r="E36" s="80"/>
      <c r="F36" s="80"/>
      <c r="G36" s="80"/>
      <c r="H36" s="80"/>
      <c r="I36" s="80"/>
      <c r="J36" s="36"/>
      <c r="K36" s="36"/>
      <c r="L36" s="81"/>
    </row>
    <row r="37" spans="1:12" ht="27" customHeight="1">
      <c r="A37" s="80"/>
      <c r="B37" s="80"/>
      <c r="C37" s="80"/>
      <c r="D37" s="80"/>
      <c r="E37" s="80"/>
      <c r="F37" s="80"/>
      <c r="G37" s="80"/>
      <c r="H37" s="80"/>
      <c r="I37" s="80"/>
      <c r="J37" s="36"/>
      <c r="K37" s="36"/>
      <c r="L37" s="81"/>
    </row>
    <row r="38" spans="1:12" ht="27" customHeight="1">
      <c r="A38" s="80"/>
      <c r="B38" s="80"/>
      <c r="C38" s="80"/>
      <c r="D38" s="80"/>
      <c r="E38" s="80"/>
      <c r="F38" s="80"/>
      <c r="G38" s="80"/>
      <c r="H38" s="80"/>
      <c r="I38" s="80"/>
      <c r="J38" s="36"/>
      <c r="K38" s="36"/>
      <c r="L38" s="81"/>
    </row>
    <row r="39" spans="1:12" ht="27" customHeight="1">
      <c r="A39" s="80"/>
      <c r="B39" s="80"/>
      <c r="C39" s="80"/>
      <c r="D39" s="80"/>
      <c r="E39" s="80"/>
      <c r="F39" s="80"/>
      <c r="G39" s="80"/>
      <c r="H39" s="80"/>
      <c r="I39" s="80"/>
      <c r="J39" s="36"/>
      <c r="K39" s="36"/>
      <c r="L39" s="81"/>
    </row>
    <row r="40" spans="1:12" ht="27" customHeight="1">
      <c r="A40" s="80"/>
      <c r="B40" s="80"/>
      <c r="C40" s="80"/>
      <c r="D40" s="80"/>
      <c r="E40" s="80"/>
      <c r="F40" s="80"/>
      <c r="G40" s="80"/>
      <c r="H40" s="80"/>
      <c r="I40" s="80"/>
      <c r="J40" s="36"/>
      <c r="K40" s="36"/>
      <c r="L40" s="81"/>
    </row>
    <row r="41" spans="1:12" ht="27" customHeight="1">
      <c r="A41" s="80"/>
      <c r="B41" s="80"/>
      <c r="C41" s="80"/>
      <c r="D41" s="80"/>
      <c r="E41" s="80"/>
      <c r="F41" s="80"/>
      <c r="G41" s="80"/>
      <c r="H41" s="80"/>
      <c r="I41" s="80"/>
      <c r="J41" s="36"/>
      <c r="K41" s="36"/>
      <c r="L41" s="81"/>
    </row>
    <row r="42" spans="1:12" ht="21" customHeight="1">
      <c r="A42" s="80"/>
      <c r="B42" s="80"/>
      <c r="C42" s="80"/>
      <c r="D42" s="80"/>
      <c r="E42" s="80"/>
      <c r="F42" s="80"/>
      <c r="G42" s="80"/>
      <c r="H42" s="80"/>
      <c r="I42" s="80"/>
      <c r="J42" s="36"/>
      <c r="K42" s="36"/>
      <c r="L42" s="81"/>
    </row>
  </sheetData>
  <sheetProtection/>
  <mergeCells count="34">
    <mergeCell ref="A1:D1"/>
    <mergeCell ref="A2:L2"/>
    <mergeCell ref="F3:H3"/>
    <mergeCell ref="A4:I4"/>
    <mergeCell ref="B5:I5"/>
    <mergeCell ref="C6:I6"/>
    <mergeCell ref="D7:I7"/>
    <mergeCell ref="E8:I8"/>
    <mergeCell ref="F9:I9"/>
    <mergeCell ref="F10:I10"/>
    <mergeCell ref="G11:I11"/>
    <mergeCell ref="F12:I12"/>
    <mergeCell ref="A19:L19"/>
    <mergeCell ref="F13:I13"/>
    <mergeCell ref="G14:I14"/>
    <mergeCell ref="B15:I15"/>
    <mergeCell ref="C16:I16"/>
    <mergeCell ref="D17:I17"/>
    <mergeCell ref="E18:I18"/>
    <mergeCell ref="F33:I33"/>
    <mergeCell ref="G34:I34"/>
    <mergeCell ref="A35:I35"/>
    <mergeCell ref="E25:I25"/>
    <mergeCell ref="F26:I26"/>
    <mergeCell ref="F27:I27"/>
    <mergeCell ref="G28:I28"/>
    <mergeCell ref="C29:I29"/>
    <mergeCell ref="D30:I30"/>
    <mergeCell ref="D24:I24"/>
    <mergeCell ref="G23:I23"/>
    <mergeCell ref="F22:I22"/>
    <mergeCell ref="F21:I21"/>
    <mergeCell ref="E31:I31"/>
    <mergeCell ref="F32:I32"/>
  </mergeCells>
  <printOptions/>
  <pageMargins left="0.3937007874015748" right="0.3937007874015748" top="0.7874015748031497" bottom="0.7874015748031497" header="0.5118110236220472" footer="0.5118110236220472"/>
  <pageSetup firstPageNumber="15" useFirstPageNumber="1" fitToHeight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view="pageBreakPreview" zoomScaleNormal="7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H1"/>
    </sheetView>
  </sheetViews>
  <sheetFormatPr defaultColWidth="8.88671875" defaultRowHeight="13.5"/>
  <cols>
    <col min="1" max="4" width="8.3359375" style="14" customWidth="1"/>
    <col min="5" max="5" width="6.77734375" style="14" customWidth="1"/>
    <col min="6" max="12" width="8.3359375" style="14" customWidth="1"/>
    <col min="13" max="13" width="6.77734375" style="14" customWidth="1"/>
    <col min="14" max="15" width="8.3359375" style="14" customWidth="1"/>
    <col min="16" max="16384" width="8.88671875" style="14" customWidth="1"/>
  </cols>
  <sheetData>
    <row r="1" spans="1:8" ht="21.75">
      <c r="A1" s="151" t="s">
        <v>39</v>
      </c>
      <c r="B1" s="151"/>
      <c r="C1" s="151"/>
      <c r="D1" s="151"/>
      <c r="E1" s="151"/>
      <c r="F1" s="151"/>
      <c r="G1" s="151"/>
      <c r="H1" s="151"/>
    </row>
    <row r="2" ht="19.5" customHeight="1" thickBot="1">
      <c r="O2" s="30" t="s">
        <v>2</v>
      </c>
    </row>
    <row r="3" spans="1:15" ht="24.75" customHeight="1">
      <c r="A3" s="202" t="s">
        <v>132</v>
      </c>
      <c r="B3" s="163" t="s">
        <v>133</v>
      </c>
      <c r="C3" s="204"/>
      <c r="D3" s="204"/>
      <c r="E3" s="204"/>
      <c r="F3" s="204"/>
      <c r="G3" s="204"/>
      <c r="H3" s="204"/>
      <c r="I3" s="163" t="s">
        <v>134</v>
      </c>
      <c r="J3" s="163"/>
      <c r="K3" s="163"/>
      <c r="L3" s="163"/>
      <c r="M3" s="163"/>
      <c r="N3" s="163"/>
      <c r="O3" s="165" t="s">
        <v>135</v>
      </c>
    </row>
    <row r="4" spans="1:15" ht="49.5" customHeight="1" thickBot="1">
      <c r="A4" s="203"/>
      <c r="B4" s="82" t="s">
        <v>136</v>
      </c>
      <c r="C4" s="82" t="s">
        <v>137</v>
      </c>
      <c r="D4" s="82" t="s">
        <v>138</v>
      </c>
      <c r="E4" s="82" t="s">
        <v>139</v>
      </c>
      <c r="F4" s="82" t="s">
        <v>58</v>
      </c>
      <c r="G4" s="82" t="s">
        <v>140</v>
      </c>
      <c r="H4" s="82" t="s">
        <v>141</v>
      </c>
      <c r="I4" s="82" t="s">
        <v>142</v>
      </c>
      <c r="J4" s="82" t="s">
        <v>130</v>
      </c>
      <c r="K4" s="82" t="s">
        <v>143</v>
      </c>
      <c r="L4" s="110" t="s">
        <v>131</v>
      </c>
      <c r="M4" s="82" t="s">
        <v>144</v>
      </c>
      <c r="N4" s="82" t="s">
        <v>141</v>
      </c>
      <c r="O4" s="205"/>
    </row>
    <row r="5" spans="1:15" s="33" customFormat="1" ht="45" customHeight="1" thickTop="1">
      <c r="A5" s="107" t="s">
        <v>145</v>
      </c>
      <c r="B5" s="49">
        <f aca="true" t="shared" si="0" ref="B5:B11">SUM(C5:H5)</f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f aca="true" t="shared" si="1" ref="I5:I11">SUM(J5:N5)</f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50">
        <f aca="true" t="shared" si="2" ref="O5:O11">B5-I5</f>
        <v>0</v>
      </c>
    </row>
    <row r="6" spans="1:15" s="33" customFormat="1" ht="45" customHeight="1">
      <c r="A6" s="108">
        <v>2007</v>
      </c>
      <c r="B6" s="49">
        <f t="shared" si="0"/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f t="shared" si="1"/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50">
        <f t="shared" si="2"/>
        <v>0</v>
      </c>
    </row>
    <row r="7" spans="1:15" s="33" customFormat="1" ht="45" customHeight="1">
      <c r="A7" s="108">
        <v>2008</v>
      </c>
      <c r="B7" s="49">
        <f t="shared" si="0"/>
        <v>68230</v>
      </c>
      <c r="C7" s="49">
        <v>0</v>
      </c>
      <c r="D7" s="49">
        <v>0</v>
      </c>
      <c r="E7" s="49">
        <v>0</v>
      </c>
      <c r="F7" s="49">
        <v>0</v>
      </c>
      <c r="G7" s="49">
        <v>230</v>
      </c>
      <c r="H7" s="49">
        <v>68000</v>
      </c>
      <c r="I7" s="49">
        <f t="shared" si="1"/>
        <v>57955</v>
      </c>
      <c r="J7" s="49">
        <v>57955</v>
      </c>
      <c r="K7" s="49">
        <v>0</v>
      </c>
      <c r="L7" s="49">
        <v>0</v>
      </c>
      <c r="M7" s="49">
        <v>0</v>
      </c>
      <c r="N7" s="49">
        <v>0</v>
      </c>
      <c r="O7" s="50">
        <f t="shared" si="2"/>
        <v>10275</v>
      </c>
    </row>
    <row r="8" spans="1:15" s="33" customFormat="1" ht="45" customHeight="1">
      <c r="A8" s="108">
        <v>2009</v>
      </c>
      <c r="B8" s="49">
        <f t="shared" si="0"/>
        <v>51292</v>
      </c>
      <c r="C8" s="49">
        <v>0</v>
      </c>
      <c r="D8" s="49">
        <v>0</v>
      </c>
      <c r="E8" s="49">
        <v>0</v>
      </c>
      <c r="F8" s="49">
        <v>0</v>
      </c>
      <c r="G8" s="49">
        <v>292</v>
      </c>
      <c r="H8" s="49">
        <v>51000</v>
      </c>
      <c r="I8" s="49">
        <f t="shared" si="1"/>
        <v>47675</v>
      </c>
      <c r="J8" s="49">
        <v>47675</v>
      </c>
      <c r="K8" s="49">
        <v>0</v>
      </c>
      <c r="L8" s="49">
        <v>0</v>
      </c>
      <c r="M8" s="49">
        <v>0</v>
      </c>
      <c r="N8" s="49">
        <v>0</v>
      </c>
      <c r="O8" s="50">
        <f t="shared" si="2"/>
        <v>3617</v>
      </c>
    </row>
    <row r="9" spans="1:15" s="33" customFormat="1" ht="45" customHeight="1">
      <c r="A9" s="108">
        <v>2010</v>
      </c>
      <c r="B9" s="49">
        <f t="shared" si="0"/>
        <v>51182</v>
      </c>
      <c r="C9" s="49">
        <v>0</v>
      </c>
      <c r="D9" s="49">
        <v>0</v>
      </c>
      <c r="E9" s="49">
        <v>0</v>
      </c>
      <c r="F9" s="49">
        <v>0</v>
      </c>
      <c r="G9" s="49">
        <v>182</v>
      </c>
      <c r="H9" s="49">
        <v>51000</v>
      </c>
      <c r="I9" s="49">
        <f t="shared" si="1"/>
        <v>54204</v>
      </c>
      <c r="J9" s="49">
        <v>54204</v>
      </c>
      <c r="K9" s="49">
        <v>0</v>
      </c>
      <c r="L9" s="49">
        <v>0</v>
      </c>
      <c r="M9" s="49">
        <v>0</v>
      </c>
      <c r="N9" s="49">
        <v>0</v>
      </c>
      <c r="O9" s="50">
        <f t="shared" si="2"/>
        <v>-3022</v>
      </c>
    </row>
    <row r="10" spans="1:15" s="33" customFormat="1" ht="45" customHeight="1">
      <c r="A10" s="109">
        <v>2011</v>
      </c>
      <c r="B10" s="51">
        <f t="shared" si="0"/>
        <v>28000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28000</v>
      </c>
      <c r="I10" s="51">
        <f t="shared" si="1"/>
        <v>38870</v>
      </c>
      <c r="J10" s="51">
        <v>38870</v>
      </c>
      <c r="K10" s="51">
        <v>0</v>
      </c>
      <c r="L10" s="51">
        <v>0</v>
      </c>
      <c r="M10" s="51">
        <v>0</v>
      </c>
      <c r="N10" s="51">
        <v>0</v>
      </c>
      <c r="O10" s="52">
        <f t="shared" si="2"/>
        <v>-10870</v>
      </c>
    </row>
    <row r="11" spans="1:15" s="33" customFormat="1" ht="45" customHeight="1" thickBot="1">
      <c r="A11" s="109">
        <v>2012</v>
      </c>
      <c r="B11" s="51">
        <f t="shared" si="0"/>
        <v>21000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21000</v>
      </c>
      <c r="I11" s="51">
        <f t="shared" si="1"/>
        <v>20999</v>
      </c>
      <c r="J11" s="51">
        <v>20999</v>
      </c>
      <c r="K11" s="51">
        <v>0</v>
      </c>
      <c r="L11" s="51">
        <v>0</v>
      </c>
      <c r="M11" s="51">
        <v>0</v>
      </c>
      <c r="N11" s="51">
        <v>0</v>
      </c>
      <c r="O11" s="52">
        <f t="shared" si="2"/>
        <v>1</v>
      </c>
    </row>
    <row r="12" spans="1:15" s="33" customFormat="1" ht="45" customHeight="1" thickBot="1" thickTop="1">
      <c r="A12" s="139" t="s">
        <v>153</v>
      </c>
      <c r="B12" s="140">
        <f>SUM(B5:B11)</f>
        <v>219704</v>
      </c>
      <c r="C12" s="140">
        <f aca="true" t="shared" si="3" ref="C12:O12">SUM(C5:C11)</f>
        <v>0</v>
      </c>
      <c r="D12" s="140">
        <f t="shared" si="3"/>
        <v>0</v>
      </c>
      <c r="E12" s="140">
        <f t="shared" si="3"/>
        <v>0</v>
      </c>
      <c r="F12" s="140">
        <f t="shared" si="3"/>
        <v>0</v>
      </c>
      <c r="G12" s="140">
        <f t="shared" si="3"/>
        <v>704</v>
      </c>
      <c r="H12" s="140">
        <f t="shared" si="3"/>
        <v>219000</v>
      </c>
      <c r="I12" s="140">
        <f t="shared" si="3"/>
        <v>219703</v>
      </c>
      <c r="J12" s="140">
        <f t="shared" si="3"/>
        <v>219703</v>
      </c>
      <c r="K12" s="140">
        <f t="shared" si="3"/>
        <v>0</v>
      </c>
      <c r="L12" s="140">
        <f t="shared" si="3"/>
        <v>0</v>
      </c>
      <c r="M12" s="140">
        <f t="shared" si="3"/>
        <v>0</v>
      </c>
      <c r="N12" s="140">
        <f t="shared" si="3"/>
        <v>0</v>
      </c>
      <c r="O12" s="124">
        <f t="shared" si="3"/>
        <v>1</v>
      </c>
    </row>
  </sheetData>
  <sheetProtection/>
  <mergeCells count="5">
    <mergeCell ref="A1:H1"/>
    <mergeCell ref="A3:A4"/>
    <mergeCell ref="B3:H3"/>
    <mergeCell ref="I3:N3"/>
    <mergeCell ref="O3:O4"/>
  </mergeCells>
  <printOptions/>
  <pageMargins left="0.3937007874015748" right="0.3937007874015748" top="0.7874015748031497" bottom="0.7874015748031497" header="0.5118110236220472" footer="0.5118110236220472"/>
  <pageSetup fitToHeight="0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1">
      <selection activeCell="F8" sqref="F8"/>
    </sheetView>
  </sheetViews>
  <sheetFormatPr defaultColWidth="8.88671875" defaultRowHeight="13.5"/>
  <cols>
    <col min="1" max="7" width="17.3359375" style="14" customWidth="1"/>
    <col min="8" max="16384" width="8.88671875" style="14" customWidth="1"/>
  </cols>
  <sheetData>
    <row r="1" spans="1:6" ht="21.75">
      <c r="A1" s="151" t="s">
        <v>40</v>
      </c>
      <c r="B1" s="151"/>
      <c r="C1" s="151"/>
      <c r="D1" s="151"/>
      <c r="E1" s="151"/>
      <c r="F1" s="151"/>
    </row>
    <row r="2" ht="15" customHeight="1" thickBot="1">
      <c r="G2" s="30" t="s">
        <v>2</v>
      </c>
    </row>
    <row r="3" spans="1:7" ht="33.75" customHeight="1">
      <c r="A3" s="217" t="s">
        <v>47</v>
      </c>
      <c r="B3" s="208" t="s">
        <v>41</v>
      </c>
      <c r="C3" s="210" t="s">
        <v>42</v>
      </c>
      <c r="D3" s="211"/>
      <c r="E3" s="211"/>
      <c r="F3" s="212"/>
      <c r="G3" s="206" t="s">
        <v>46</v>
      </c>
    </row>
    <row r="4" spans="1:7" ht="33.75" customHeight="1" thickBot="1">
      <c r="A4" s="218"/>
      <c r="B4" s="209"/>
      <c r="C4" s="82" t="s">
        <v>117</v>
      </c>
      <c r="D4" s="82" t="s">
        <v>118</v>
      </c>
      <c r="E4" s="82" t="s">
        <v>119</v>
      </c>
      <c r="F4" s="82" t="s">
        <v>120</v>
      </c>
      <c r="G4" s="207"/>
    </row>
    <row r="5" spans="1:7" s="33" customFormat="1" ht="33.75" customHeight="1" thickTop="1">
      <c r="A5" s="141" t="s">
        <v>152</v>
      </c>
      <c r="B5" s="142"/>
      <c r="C5" s="143">
        <f>SUM(C6,C11)</f>
        <v>10871</v>
      </c>
      <c r="D5" s="143">
        <f>SUM(D6,D11)</f>
        <v>0</v>
      </c>
      <c r="E5" s="143">
        <f>SUM(E6,E11)</f>
        <v>1</v>
      </c>
      <c r="F5" s="143">
        <f>E5-D5</f>
        <v>1</v>
      </c>
      <c r="G5" s="53"/>
    </row>
    <row r="6" spans="1:7" s="33" customFormat="1" ht="33.75" customHeight="1">
      <c r="A6" s="213" t="s">
        <v>43</v>
      </c>
      <c r="B6" s="37" t="s">
        <v>45</v>
      </c>
      <c r="C6" s="125">
        <f>SUM(C7:C10)</f>
        <v>10871</v>
      </c>
      <c r="D6" s="125">
        <f>SUM(D7:D10)</f>
        <v>0</v>
      </c>
      <c r="E6" s="125">
        <f>SUM(E7:E10)</f>
        <v>1</v>
      </c>
      <c r="F6" s="125">
        <f aca="true" t="shared" si="0" ref="F6:F11">E6-D6</f>
        <v>1</v>
      </c>
      <c r="G6" s="32"/>
    </row>
    <row r="7" spans="1:7" s="33" customFormat="1" ht="33.75" customHeight="1">
      <c r="A7" s="214"/>
      <c r="B7" s="37" t="s">
        <v>81</v>
      </c>
      <c r="C7" s="125">
        <v>10871</v>
      </c>
      <c r="D7" s="125">
        <v>0</v>
      </c>
      <c r="E7" s="125">
        <v>1</v>
      </c>
      <c r="F7" s="125">
        <f t="shared" si="0"/>
        <v>1</v>
      </c>
      <c r="G7" s="32"/>
    </row>
    <row r="8" spans="1:7" s="33" customFormat="1" ht="33.75" customHeight="1">
      <c r="A8" s="214"/>
      <c r="B8" s="31"/>
      <c r="C8" s="125"/>
      <c r="D8" s="125"/>
      <c r="E8" s="125"/>
      <c r="F8" s="125"/>
      <c r="G8" s="32"/>
    </row>
    <row r="9" spans="1:7" s="33" customFormat="1" ht="33.75" customHeight="1">
      <c r="A9" s="214"/>
      <c r="B9" s="31"/>
      <c r="C9" s="125"/>
      <c r="D9" s="125"/>
      <c r="E9" s="125"/>
      <c r="F9" s="125"/>
      <c r="G9" s="32"/>
    </row>
    <row r="10" spans="1:7" s="33" customFormat="1" ht="33.75" customHeight="1">
      <c r="A10" s="215"/>
      <c r="B10" s="31"/>
      <c r="C10" s="125"/>
      <c r="D10" s="125"/>
      <c r="E10" s="125"/>
      <c r="F10" s="125"/>
      <c r="G10" s="32"/>
    </row>
    <row r="11" spans="1:7" s="33" customFormat="1" ht="33.75" customHeight="1">
      <c r="A11" s="213" t="s">
        <v>44</v>
      </c>
      <c r="B11" s="37" t="s">
        <v>45</v>
      </c>
      <c r="C11" s="125">
        <f>SUM(C12:C15)</f>
        <v>0</v>
      </c>
      <c r="D11" s="125">
        <f>SUM(D12:D15)</f>
        <v>0</v>
      </c>
      <c r="E11" s="125">
        <f>SUM(E12:E15)</f>
        <v>0</v>
      </c>
      <c r="F11" s="125">
        <f t="shared" si="0"/>
        <v>0</v>
      </c>
      <c r="G11" s="32"/>
    </row>
    <row r="12" spans="1:7" s="33" customFormat="1" ht="33.75" customHeight="1">
      <c r="A12" s="214"/>
      <c r="B12" s="31"/>
      <c r="C12" s="125"/>
      <c r="D12" s="125"/>
      <c r="E12" s="125"/>
      <c r="F12" s="125"/>
      <c r="G12" s="32"/>
    </row>
    <row r="13" spans="1:7" s="33" customFormat="1" ht="33.75" customHeight="1">
      <c r="A13" s="214"/>
      <c r="B13" s="31"/>
      <c r="C13" s="125"/>
      <c r="D13" s="125"/>
      <c r="E13" s="125"/>
      <c r="F13" s="125"/>
      <c r="G13" s="32"/>
    </row>
    <row r="14" spans="1:7" s="33" customFormat="1" ht="33.75" customHeight="1">
      <c r="A14" s="214"/>
      <c r="B14" s="31"/>
      <c r="C14" s="125"/>
      <c r="D14" s="125"/>
      <c r="E14" s="125"/>
      <c r="F14" s="125"/>
      <c r="G14" s="32"/>
    </row>
    <row r="15" spans="1:7" s="33" customFormat="1" ht="33.75" customHeight="1" thickBot="1">
      <c r="A15" s="216"/>
      <c r="B15" s="34"/>
      <c r="C15" s="126"/>
      <c r="D15" s="126"/>
      <c r="E15" s="126"/>
      <c r="F15" s="126"/>
      <c r="G15" s="38"/>
    </row>
  </sheetData>
  <sheetProtection/>
  <mergeCells count="7">
    <mergeCell ref="A1:F1"/>
    <mergeCell ref="G3:G4"/>
    <mergeCell ref="B3:B4"/>
    <mergeCell ref="C3:F3"/>
    <mergeCell ref="A6:A10"/>
    <mergeCell ref="A11:A15"/>
    <mergeCell ref="A3:A4"/>
  </mergeCells>
  <printOptions/>
  <pageMargins left="0.3937007874015748" right="0.3937007874015748" top="0.7874015748031497" bottom="0.7874015748031497" header="0.5118110236220472" footer="0.5118110236220472"/>
  <pageSetup fitToHeight="0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4</v>
      </c>
      <c r="C1" s="2" t="b">
        <f>"XL4Poppy"</f>
        <v>0</v>
      </c>
    </row>
    <row r="2" ht="13.5" thickBot="1">
      <c r="A2" s="1" t="s">
        <v>5</v>
      </c>
    </row>
    <row r="3" spans="1:3" ht="13.5" thickBot="1">
      <c r="A3" s="3" t="s">
        <v>6</v>
      </c>
      <c r="C3" s="4" t="s">
        <v>7</v>
      </c>
    </row>
    <row r="4" spans="1:3" ht="12.75">
      <c r="A4" s="3">
        <v>3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8</v>
      </c>
      <c r="C7" s="5" t="e">
        <f>=</f>
        <v>#NAME?</v>
      </c>
    </row>
    <row r="8" spans="1:3" ht="12.75">
      <c r="A8" s="7" t="s">
        <v>9</v>
      </c>
      <c r="C8" s="5" t="e">
        <f>=</f>
        <v>#NAME?</v>
      </c>
    </row>
    <row r="9" spans="1:3" ht="12.75">
      <c r="A9" s="8" t="s">
        <v>10</v>
      </c>
      <c r="C9" s="5" t="e">
        <f>FALSE</f>
        <v>#NAME?</v>
      </c>
    </row>
    <row r="10" spans="1:3" ht="12.75">
      <c r="A10" s="7" t="s">
        <v>11</v>
      </c>
      <c r="C10" s="5" t="b">
        <f>A21</f>
        <v>0</v>
      </c>
    </row>
    <row r="11" spans="1:3" ht="13.5" thickBot="1">
      <c r="A11" s="9" t="s">
        <v>12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13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14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15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16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종호</dc:creator>
  <cp:keywords/>
  <dc:description/>
  <cp:lastModifiedBy>예산차석</cp:lastModifiedBy>
  <cp:lastPrinted>2011-11-15T06:10:10Z</cp:lastPrinted>
  <dcterms:created xsi:type="dcterms:W3CDTF">1999-10-30T05:59:07Z</dcterms:created>
  <dcterms:modified xsi:type="dcterms:W3CDTF">2011-12-22T02:13:03Z</dcterms:modified>
  <cp:category/>
  <cp:version/>
  <cp:contentType/>
  <cp:contentStatus/>
</cp:coreProperties>
</file>